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1\Primer trimestre\Cuadros Excel WEB (Valores)\"/>
    </mc:Choice>
  </mc:AlternateContent>
  <bookViews>
    <workbookView xWindow="0" yWindow="0" windowWidth="21600" windowHeight="9735" tabRatio="724"/>
  </bookViews>
  <sheets>
    <sheet name="Cuadro 2 PA" sheetId="18" r:id="rId1"/>
  </sheets>
  <definedNames>
    <definedName name="_xlnm.Print_Area" localSheetId="0">'Cuadro 2 PA'!$A$1:$N$67</definedName>
    <definedName name="_xlnm.Print_Titles" localSheetId="0">'Cuadro 2 PA'!$8:$13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0" i="18" l="1"/>
  <c r="C60" i="18"/>
  <c r="H59" i="18"/>
  <c r="H57" i="18" s="1"/>
  <c r="C59" i="18"/>
  <c r="H58" i="18"/>
  <c r="C58" i="18"/>
  <c r="C57" i="18" s="1"/>
  <c r="M57" i="18"/>
  <c r="L57" i="18"/>
  <c r="K57" i="18"/>
  <c r="J57" i="18"/>
  <c r="I57" i="18"/>
  <c r="G57" i="18"/>
  <c r="F57" i="18"/>
  <c r="E57" i="18"/>
  <c r="D57" i="18"/>
  <c r="H53" i="18"/>
  <c r="C53" i="18"/>
  <c r="H52" i="18"/>
  <c r="C52" i="18"/>
  <c r="H51" i="18"/>
  <c r="H49" i="18" s="1"/>
  <c r="C51" i="18"/>
  <c r="H50" i="18"/>
  <c r="C50" i="18"/>
  <c r="C49" i="18" s="1"/>
  <c r="M49" i="18"/>
  <c r="L49" i="18"/>
  <c r="K49" i="18"/>
  <c r="J49" i="18"/>
  <c r="I49" i="18"/>
  <c r="G49" i="18"/>
  <c r="F49" i="18"/>
  <c r="E49" i="18"/>
  <c r="D49" i="18"/>
  <c r="H48" i="18"/>
  <c r="C48" i="18"/>
  <c r="H47" i="18"/>
  <c r="C47" i="18"/>
  <c r="H46" i="18"/>
  <c r="C46" i="18"/>
  <c r="C44" i="18" s="1"/>
  <c r="H45" i="18"/>
  <c r="C45" i="18"/>
  <c r="M44" i="18"/>
  <c r="L44" i="18"/>
  <c r="K44" i="18"/>
  <c r="J44" i="18"/>
  <c r="I44" i="18"/>
  <c r="H44" i="18"/>
  <c r="G44" i="18"/>
  <c r="F44" i="18"/>
  <c r="E44" i="18"/>
  <c r="D44" i="18"/>
  <c r="H43" i="18"/>
  <c r="C43" i="18"/>
  <c r="H42" i="18"/>
  <c r="C42" i="18"/>
  <c r="M41" i="18"/>
  <c r="L41" i="18"/>
  <c r="K41" i="18"/>
  <c r="J41" i="18"/>
  <c r="I41" i="18"/>
  <c r="H41" i="18"/>
  <c r="G41" i="18"/>
  <c r="F41" i="18"/>
  <c r="E41" i="18"/>
  <c r="D41" i="18"/>
  <c r="C41" i="18"/>
  <c r="H40" i="18"/>
  <c r="C40" i="18"/>
  <c r="H39" i="18"/>
  <c r="H38" i="18" s="1"/>
  <c r="C39" i="18"/>
  <c r="M38" i="18"/>
  <c r="L38" i="18"/>
  <c r="K38" i="18"/>
  <c r="K34" i="18" s="1"/>
  <c r="J38" i="18"/>
  <c r="I38" i="18"/>
  <c r="G38" i="18"/>
  <c r="G34" i="18" s="1"/>
  <c r="F38" i="18"/>
  <c r="E38" i="18"/>
  <c r="D38" i="18"/>
  <c r="C38" i="18"/>
  <c r="H37" i="18"/>
  <c r="H35" i="18" s="1"/>
  <c r="H34" i="18" s="1"/>
  <c r="C37" i="18"/>
  <c r="H36" i="18"/>
  <c r="C36" i="18"/>
  <c r="C35" i="18" s="1"/>
  <c r="C34" i="18" s="1"/>
  <c r="M35" i="18"/>
  <c r="L35" i="18"/>
  <c r="K35" i="18"/>
  <c r="J35" i="18"/>
  <c r="J34" i="18" s="1"/>
  <c r="I35" i="18"/>
  <c r="G35" i="18"/>
  <c r="F35" i="18"/>
  <c r="F34" i="18" s="1"/>
  <c r="E35" i="18"/>
  <c r="D35" i="18"/>
  <c r="M34" i="18"/>
  <c r="L34" i="18"/>
  <c r="I34" i="18"/>
  <c r="E34" i="18"/>
  <c r="D34" i="18"/>
  <c r="H32" i="18"/>
  <c r="C32" i="18"/>
  <c r="H31" i="18"/>
  <c r="H30" i="18" s="1"/>
  <c r="C31" i="18"/>
  <c r="M30" i="18"/>
  <c r="L30" i="18"/>
  <c r="K30" i="18"/>
  <c r="J30" i="18"/>
  <c r="I30" i="18"/>
  <c r="G30" i="18"/>
  <c r="F30" i="18"/>
  <c r="E30" i="18"/>
  <c r="D30" i="18"/>
  <c r="C30" i="18"/>
  <c r="M28" i="18"/>
  <c r="L28" i="18"/>
  <c r="K28" i="18"/>
  <c r="J28" i="18"/>
  <c r="I28" i="18"/>
  <c r="G28" i="18"/>
  <c r="F28" i="18"/>
  <c r="E28" i="18"/>
  <c r="D28" i="18"/>
  <c r="H27" i="18"/>
  <c r="C27" i="18"/>
  <c r="H26" i="18"/>
  <c r="H28" i="18" s="1"/>
  <c r="C26" i="18"/>
  <c r="C28" i="18" s="1"/>
  <c r="M24" i="18"/>
  <c r="L24" i="18"/>
  <c r="K24" i="18"/>
  <c r="J24" i="18"/>
  <c r="I24" i="18"/>
  <c r="G24" i="18"/>
  <c r="F24" i="18"/>
  <c r="E24" i="18"/>
  <c r="D24" i="18"/>
  <c r="H23" i="18"/>
  <c r="C23" i="18"/>
  <c r="H22" i="18"/>
  <c r="H24" i="18" s="1"/>
  <c r="C22" i="18"/>
  <c r="C24" i="18" s="1"/>
  <c r="J21" i="18"/>
  <c r="J25" i="18" s="1"/>
  <c r="F21" i="18"/>
  <c r="F25" i="18" s="1"/>
  <c r="E21" i="18"/>
  <c r="E25" i="18" s="1"/>
  <c r="M20" i="18"/>
  <c r="M21" i="18" s="1"/>
  <c r="M25" i="18" s="1"/>
  <c r="L20" i="18"/>
  <c r="K20" i="18"/>
  <c r="J20" i="18"/>
  <c r="I20" i="18"/>
  <c r="I21" i="18" s="1"/>
  <c r="I25" i="18" s="1"/>
  <c r="G20" i="18"/>
  <c r="F20" i="18"/>
  <c r="E20" i="18"/>
  <c r="D20" i="18"/>
  <c r="H19" i="18"/>
  <c r="C19" i="18"/>
  <c r="H18" i="18"/>
  <c r="H20" i="18" s="1"/>
  <c r="C18" i="18"/>
  <c r="C20" i="18" s="1"/>
  <c r="M17" i="18"/>
  <c r="L17" i="18"/>
  <c r="L21" i="18" s="1"/>
  <c r="L25" i="18" s="1"/>
  <c r="K17" i="18"/>
  <c r="K21" i="18" s="1"/>
  <c r="K25" i="18" s="1"/>
  <c r="J17" i="18"/>
  <c r="I17" i="18"/>
  <c r="G17" i="18"/>
  <c r="G21" i="18" s="1"/>
  <c r="G25" i="18" s="1"/>
  <c r="F17" i="18"/>
  <c r="E17" i="18"/>
  <c r="D17" i="18"/>
  <c r="D21" i="18" s="1"/>
  <c r="D25" i="18" s="1"/>
  <c r="H16" i="18"/>
  <c r="C16" i="18"/>
  <c r="H15" i="18"/>
  <c r="H17" i="18" s="1"/>
  <c r="C15" i="18"/>
  <c r="C17" i="18" s="1"/>
  <c r="C21" i="18" s="1"/>
  <c r="C25" i="18" s="1"/>
  <c r="K29" i="18" l="1"/>
  <c r="K14" i="18"/>
  <c r="K33" i="18" s="1"/>
  <c r="K54" i="18" s="1"/>
  <c r="E29" i="18"/>
  <c r="E14" i="18"/>
  <c r="E33" i="18" s="1"/>
  <c r="E54" i="18" s="1"/>
  <c r="L14" i="18"/>
  <c r="L33" i="18" s="1"/>
  <c r="L54" i="18" s="1"/>
  <c r="L29" i="18"/>
  <c r="C29" i="18"/>
  <c r="C14" i="18"/>
  <c r="C33" i="18" s="1"/>
  <c r="C54" i="18" s="1"/>
  <c r="G29" i="18"/>
  <c r="G14" i="18"/>
  <c r="G33" i="18" s="1"/>
  <c r="G54" i="18" s="1"/>
  <c r="F29" i="18"/>
  <c r="F14" i="18"/>
  <c r="F33" i="18" s="1"/>
  <c r="F54" i="18" s="1"/>
  <c r="D14" i="18"/>
  <c r="D33" i="18" s="1"/>
  <c r="D54" i="18" s="1"/>
  <c r="D29" i="18"/>
  <c r="J14" i="18"/>
  <c r="J33" i="18" s="1"/>
  <c r="J54" i="18" s="1"/>
  <c r="J29" i="18"/>
  <c r="H21" i="18"/>
  <c r="H25" i="18" s="1"/>
  <c r="I29" i="18"/>
  <c r="I14" i="18"/>
  <c r="I33" i="18" s="1"/>
  <c r="I54" i="18" s="1"/>
  <c r="M29" i="18"/>
  <c r="M14" i="18"/>
  <c r="M33" i="18" s="1"/>
  <c r="M54" i="18" s="1"/>
  <c r="F55" i="18" l="1"/>
  <c r="F56" i="18" s="1"/>
  <c r="C55" i="18"/>
  <c r="C56" i="18"/>
  <c r="E55" i="18"/>
  <c r="E56" i="18"/>
  <c r="I55" i="18"/>
  <c r="I56" i="18"/>
  <c r="J55" i="18"/>
  <c r="J56" i="18" s="1"/>
  <c r="G55" i="18"/>
  <c r="G56" i="18"/>
  <c r="K55" i="18"/>
  <c r="K56" i="18"/>
  <c r="M55" i="18"/>
  <c r="M56" i="18"/>
  <c r="H14" i="18"/>
  <c r="H33" i="18" s="1"/>
  <c r="H54" i="18" s="1"/>
  <c r="H29" i="18"/>
  <c r="D55" i="18"/>
  <c r="D56" i="18"/>
  <c r="L55" i="18"/>
  <c r="L56" i="18" s="1"/>
  <c r="H55" i="18" l="1"/>
  <c r="H56" i="18"/>
</calcChain>
</file>

<file path=xl/sharedStrings.xml><?xml version="1.0" encoding="utf-8"?>
<sst xmlns="http://schemas.openxmlformats.org/spreadsheetml/2006/main" count="86" uniqueCount="71">
  <si>
    <t>Cuadro 2. PRESENTACIÓN ANALÍTICA DE LA BALANZA DE PAGOS DE PANAMÁ,</t>
  </si>
  <si>
    <t>Presentación analítica</t>
  </si>
  <si>
    <t>(en millones de balboas)</t>
  </si>
  <si>
    <t>Partida</t>
  </si>
  <si>
    <t>Total</t>
  </si>
  <si>
    <t>Trimestre</t>
  </si>
  <si>
    <t>Primer</t>
  </si>
  <si>
    <t>Segundo</t>
  </si>
  <si>
    <t>Tercer</t>
  </si>
  <si>
    <t>Cuarto</t>
  </si>
  <si>
    <t>(1) Excluye componentes que han sido clasificados como Grupo E.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</si>
  <si>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</si>
  <si>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</si>
  <si>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</si>
  <si>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</si>
  <si>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</si>
  <si>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0.0 Cuando la cantidad es menor a la unidad o fracción decimal adoptada para la expresión del dato.</t>
  </si>
  <si>
    <t>A.   Cuenta corriente</t>
  </si>
  <si>
    <t xml:space="preserve">             Balanza de bienes</t>
  </si>
  <si>
    <t xml:space="preserve">       3.   Servicios: crédito</t>
  </si>
  <si>
    <t xml:space="preserve">       4.   Servicios: débito</t>
  </si>
  <si>
    <t xml:space="preserve">             Balanza de servicios</t>
  </si>
  <si>
    <t xml:space="preserve">             Balanza de bienes y servicios</t>
  </si>
  <si>
    <t xml:space="preserve">       5.   Renta: crédito</t>
  </si>
  <si>
    <t xml:space="preserve">       6.   Renta: débito</t>
  </si>
  <si>
    <t xml:space="preserve">             Balanza de renta</t>
  </si>
  <si>
    <t xml:space="preserve">             Balanza de bienes, servicios y renta</t>
  </si>
  <si>
    <t xml:space="preserve">       7.   Transferencias corrientes: crédito</t>
  </si>
  <si>
    <t xml:space="preserve">       8.   Transferencias corrientes: débito</t>
  </si>
  <si>
    <t xml:space="preserve">             Balanza de transferencias corrientes</t>
  </si>
  <si>
    <t xml:space="preserve">             Balanza de bienes, servicios, renta y transferencias corrientes</t>
  </si>
  <si>
    <t>B.   Cuenta de capital</t>
  </si>
  <si>
    <t xml:space="preserve">       9.    Cuenta de capital: crédito</t>
  </si>
  <si>
    <t xml:space="preserve">     10.    Cuenta de capital: débito</t>
  </si>
  <si>
    <t xml:space="preserve">              Total, Grupos A y B</t>
  </si>
  <si>
    <t>C.   Cuenta financiera  (1)</t>
  </si>
  <si>
    <t xml:space="preserve">     11.    Inversión directa</t>
  </si>
  <si>
    <t xml:space="preserve">             11.1    En el extranjero</t>
  </si>
  <si>
    <t xml:space="preserve">             11.2    En la economía declarante</t>
  </si>
  <si>
    <t xml:space="preserve">     12.    Inversión de cartera - activos</t>
  </si>
  <si>
    <t xml:space="preserve">             12.1    Títulos de participación en el capital</t>
  </si>
  <si>
    <t xml:space="preserve">             12.2    Títulos de deuda</t>
  </si>
  <si>
    <t xml:space="preserve">     13.   Inversión de cartera - pasivos</t>
  </si>
  <si>
    <t xml:space="preserve">             13.1    Títulos de participación en el capital</t>
  </si>
  <si>
    <t xml:space="preserve">             13.2    Títulos de deuda</t>
  </si>
  <si>
    <t xml:space="preserve">     14.   Otra inversión - activos</t>
  </si>
  <si>
    <t xml:space="preserve">             14.1    Autoridades monetarias</t>
  </si>
  <si>
    <t xml:space="preserve">             14.2    Gobierno general</t>
  </si>
  <si>
    <t xml:space="preserve">             14.3    Bancos</t>
  </si>
  <si>
    <t xml:space="preserve">             14.4    Otros sectores</t>
  </si>
  <si>
    <t xml:space="preserve">     15.   Otra inversión - pasivos</t>
  </si>
  <si>
    <t xml:space="preserve">             15.1    Autoridades monetarias</t>
  </si>
  <si>
    <t xml:space="preserve">             15.2    Gobierno general</t>
  </si>
  <si>
    <t xml:space="preserve">             15.3    Bancos</t>
  </si>
  <si>
    <t xml:space="preserve">             15.4    Otros sectores</t>
  </si>
  <si>
    <t xml:space="preserve">              Total, Grupos A a C</t>
  </si>
  <si>
    <t>D.   Errores y omisiones netos</t>
  </si>
  <si>
    <t xml:space="preserve">              Total, Grupos A a D   (Balanza global)</t>
  </si>
  <si>
    <t>E.   Financiamiento</t>
  </si>
  <si>
    <t xml:space="preserve">     16.    Activos de reserva</t>
  </si>
  <si>
    <t xml:space="preserve">     17.    Uso del crédito y préstamos del Fondo Monetario Internacional</t>
  </si>
  <si>
    <t xml:space="preserve">     18.    Financiamiento excepcional</t>
  </si>
  <si>
    <t>NOTA: La diferencia que se observa entre el total y los parciales, se debe al redondeo.</t>
  </si>
  <si>
    <t xml:space="preserve">       1.   Bienes FOB: exportaciones</t>
  </si>
  <si>
    <t xml:space="preserve">       2.   Bienes FOB: importaciones</t>
  </si>
  <si>
    <t>Línea núm.</t>
  </si>
  <si>
    <t>2019 (P)</t>
  </si>
  <si>
    <t>2020 (P)</t>
  </si>
  <si>
    <t>2021 (E)</t>
  </si>
  <si>
    <t>SEGÚN PARTIDA: AÑOS 2019-20 Y PRIMER TRIMESTRE 2021</t>
  </si>
  <si>
    <t>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</si>
</sst>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2" borderId="15" xfId="0" applyNumberFormat="1" applyFont="1" applyFill="1" applyBorder="1" applyAlignment="1" applyProtection="1">
      <alignment horizontal="center" vertical="center"/>
    </xf>
    <xf numFmtId="164" fontId="2" fillId="3" borderId="9" xfId="0" applyNumberFormat="1" applyFont="1" applyFill="1" applyBorder="1" applyAlignment="1" applyProtection="1"/>
    <xf numFmtId="164" fontId="2" fillId="3" borderId="9" xfId="0" applyNumberFormat="1" applyFont="1" applyFill="1" applyBorder="1" applyAlignment="1" applyProtection="1">
      <alignment horizontal="right"/>
    </xf>
    <xf numFmtId="0" fontId="2" fillId="3" borderId="14" xfId="0" applyNumberFormat="1" applyFont="1" applyFill="1" applyBorder="1" applyAlignment="1" applyProtection="1"/>
    <xf numFmtId="0" fontId="1" fillId="3" borderId="0" xfId="0" applyNumberFormat="1" applyFont="1" applyFill="1" applyBorder="1" applyAlignment="1" applyProtection="1"/>
    <xf numFmtId="0" fontId="2" fillId="3" borderId="3" xfId="0" applyNumberFormat="1" applyFont="1" applyFill="1" applyBorder="1" applyAlignment="1" applyProtection="1"/>
    <xf numFmtId="0" fontId="2" fillId="3" borderId="0" xfId="0" applyNumberFormat="1" applyFont="1" applyFill="1" applyBorder="1" applyAlignment="1" applyProtection="1"/>
    <xf numFmtId="0" fontId="2" fillId="0" borderId="0" xfId="0" applyNumberFormat="1" applyFont="1" applyFill="1" applyAlignment="1"/>
    <xf numFmtId="0" fontId="1" fillId="4" borderId="0" xfId="0" applyNumberFormat="1" applyFont="1" applyFill="1" applyBorder="1" applyAlignment="1"/>
    <xf numFmtId="0" fontId="1" fillId="4" borderId="0" xfId="0" applyNumberFormat="1" applyFont="1" applyFill="1" applyBorder="1" applyAlignment="1">
      <alignment horizontal="right"/>
    </xf>
    <xf numFmtId="0" fontId="2" fillId="3" borderId="0" xfId="0" applyNumberFormat="1" applyFont="1" applyFill="1" applyBorder="1" applyAlignment="1" applyProtection="1">
      <alignment horizontal="right"/>
    </xf>
    <xf numFmtId="0" fontId="3" fillId="3" borderId="0" xfId="0" applyNumberFormat="1" applyFont="1" applyFill="1" applyBorder="1" applyAlignment="1" applyProtection="1"/>
    <xf numFmtId="0" fontId="4" fillId="3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right"/>
    </xf>
    <xf numFmtId="165" fontId="1" fillId="2" borderId="10" xfId="0" applyNumberFormat="1" applyFont="1" applyFill="1" applyBorder="1" applyAlignment="1" applyProtection="1">
      <alignment horizontal="center" vertical="center"/>
    </xf>
    <xf numFmtId="0" fontId="1" fillId="2" borderId="5" xfId="0" applyNumberFormat="1" applyFont="1" applyFill="1" applyBorder="1" applyAlignment="1" applyProtection="1">
      <alignment horizontal="center" vertical="center"/>
    </xf>
    <xf numFmtId="0" fontId="1" fillId="2" borderId="6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 applyProtection="1">
      <alignment horizontal="center" vertical="center"/>
    </xf>
    <xf numFmtId="165" fontId="1" fillId="2" borderId="10" xfId="0" applyNumberFormat="1" applyFont="1" applyFill="1" applyBorder="1" applyAlignment="1" applyProtection="1">
      <alignment horizontal="center" vertical="center"/>
    </xf>
    <xf numFmtId="165" fontId="1" fillId="2" borderId="11" xfId="0" applyNumberFormat="1" applyFont="1" applyFill="1" applyBorder="1" applyAlignment="1" applyProtection="1">
      <alignment horizontal="center" vertical="center"/>
    </xf>
    <xf numFmtId="165" fontId="1" fillId="2" borderId="12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0" borderId="0" xfId="0" applyNumberFormat="1" applyFont="1" applyFill="1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right"/>
    </xf>
    <xf numFmtId="0" fontId="1" fillId="0" borderId="0" xfId="0" applyNumberFormat="1" applyFont="1" applyBorder="1" applyAlignment="1"/>
    <xf numFmtId="0" fontId="1" fillId="0" borderId="0" xfId="0" applyNumberFormat="1" applyFont="1" applyBorder="1" applyAlignment="1">
      <alignment horizontal="right"/>
    </xf>
    <xf numFmtId="0" fontId="1" fillId="0" borderId="0" xfId="0" applyNumberFormat="1" applyFont="1" applyFill="1"/>
    <xf numFmtId="0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 applyProtection="1">
      <alignment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>
      <alignment horizontal="right" vertical="center" wrapText="1"/>
    </xf>
    <xf numFmtId="0" fontId="1" fillId="2" borderId="4" xfId="0" applyNumberFormat="1" applyFont="1" applyFill="1" applyBorder="1" applyAlignment="1">
      <alignment horizontal="left" vertical="center" wrapText="1"/>
    </xf>
    <xf numFmtId="0" fontId="1" fillId="2" borderId="4" xfId="0" applyNumberFormat="1" applyFont="1" applyFill="1" applyBorder="1" applyAlignment="1" applyProtection="1">
      <alignment vertical="center"/>
    </xf>
    <xf numFmtId="0" fontId="1" fillId="2" borderId="8" xfId="0" applyNumberFormat="1" applyFont="1" applyFill="1" applyBorder="1" applyAlignment="1">
      <alignment horizontal="right" vertical="center" wrapText="1"/>
    </xf>
    <xf numFmtId="0" fontId="1" fillId="2" borderId="9" xfId="0" applyNumberFormat="1" applyFont="1" applyFill="1" applyBorder="1" applyAlignment="1" applyProtection="1">
      <alignment horizontal="center" vertical="center"/>
    </xf>
    <xf numFmtId="0" fontId="1" fillId="2" borderId="13" xfId="0" applyNumberFormat="1" applyFont="1" applyFill="1" applyBorder="1" applyAlignment="1">
      <alignment horizontal="center" vertical="center"/>
    </xf>
    <xf numFmtId="0" fontId="1" fillId="2" borderId="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horizontal="center" vertical="center"/>
    </xf>
    <xf numFmtId="0" fontId="1" fillId="2" borderId="4" xfId="0" applyNumberFormat="1" applyFont="1" applyFill="1" applyBorder="1" applyAlignment="1" applyProtection="1">
      <alignment horizontal="center" vertical="center"/>
    </xf>
    <xf numFmtId="0" fontId="1" fillId="2" borderId="10" xfId="0" applyNumberFormat="1" applyFont="1" applyFill="1" applyBorder="1" applyAlignment="1" applyProtection="1">
      <alignment horizontal="center" vertical="center"/>
    </xf>
    <xf numFmtId="0" fontId="1" fillId="2" borderId="11" xfId="0" applyNumberFormat="1" applyFont="1" applyFill="1" applyBorder="1" applyAlignment="1" applyProtection="1">
      <alignment horizontal="center" vertical="center"/>
    </xf>
    <xf numFmtId="0" fontId="1" fillId="2" borderId="12" xfId="0" applyNumberFormat="1" applyFont="1" applyFill="1" applyBorder="1" applyAlignment="1" applyProtection="1">
      <alignment horizontal="center" vertical="center"/>
    </xf>
    <xf numFmtId="0" fontId="1" fillId="2" borderId="13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>
      <alignment horizontal="left" vertical="center" wrapText="1"/>
    </xf>
    <xf numFmtId="0" fontId="1" fillId="2" borderId="7" xfId="0" applyNumberFormat="1" applyFont="1" applyFill="1" applyBorder="1" applyAlignment="1" applyProtection="1">
      <alignment vertical="center"/>
    </xf>
    <xf numFmtId="0" fontId="1" fillId="2" borderId="14" xfId="0" applyNumberFormat="1" applyFont="1" applyFill="1" applyBorder="1" applyAlignment="1">
      <alignment horizontal="center" vertical="center"/>
    </xf>
    <xf numFmtId="0" fontId="1" fillId="2" borderId="14" xfId="0" applyNumberFormat="1" applyFont="1" applyFill="1" applyBorder="1" applyAlignment="1" applyProtection="1">
      <alignment horizontal="center" vertical="center"/>
    </xf>
    <xf numFmtId="0" fontId="1" fillId="2" borderId="5" xfId="0" applyNumberFormat="1" applyFont="1" applyFill="1" applyBorder="1" applyAlignment="1">
      <alignment horizontal="right" vertical="center" wrapText="1"/>
    </xf>
    <xf numFmtId="0" fontId="2" fillId="0" borderId="1" xfId="0" applyNumberFormat="1" applyFont="1" applyFill="1" applyBorder="1"/>
    <xf numFmtId="0" fontId="2" fillId="0" borderId="13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/>
    <xf numFmtId="0" fontId="2" fillId="0" borderId="13" xfId="0" applyNumberFormat="1" applyFont="1" applyFill="1" applyBorder="1"/>
    <xf numFmtId="0" fontId="2" fillId="0" borderId="2" xfId="0" applyNumberFormat="1" applyFont="1" applyFill="1" applyBorder="1"/>
    <xf numFmtId="0" fontId="2" fillId="0" borderId="4" xfId="0" applyNumberFormat="1" applyFont="1" applyFill="1" applyBorder="1"/>
    <xf numFmtId="0" fontId="2" fillId="3" borderId="9" xfId="0" applyNumberFormat="1" applyFont="1" applyFill="1" applyBorder="1" applyAlignment="1" applyProtection="1">
      <alignment horizontal="left"/>
    </xf>
    <xf numFmtId="164" fontId="1" fillId="3" borderId="9" xfId="0" applyNumberFormat="1" applyFont="1" applyFill="1" applyBorder="1" applyAlignment="1" applyProtection="1"/>
    <xf numFmtId="0" fontId="2" fillId="0" borderId="8" xfId="0" applyNumberFormat="1" applyFont="1" applyFill="1" applyBorder="1"/>
    <xf numFmtId="0" fontId="2" fillId="0" borderId="7" xfId="0" applyNumberFormat="1" applyFont="1" applyFill="1" applyBorder="1"/>
    <xf numFmtId="0" fontId="2" fillId="3" borderId="14" xfId="0" applyNumberFormat="1" applyFont="1" applyFill="1" applyBorder="1"/>
    <xf numFmtId="0" fontId="2" fillId="0" borderId="5" xfId="0" applyNumberFormat="1" applyFont="1" applyFill="1" applyBorder="1"/>
    <xf numFmtId="0" fontId="2" fillId="0" borderId="3" xfId="0" applyNumberFormat="1" applyFont="1" applyFill="1" applyBorder="1"/>
    <xf numFmtId="0" fontId="2" fillId="0" borderId="0" xfId="0" applyNumberFormat="1" applyFont="1" applyFill="1" applyBorder="1"/>
    <xf numFmtId="0" fontId="2" fillId="0" borderId="0" xfId="0" applyNumberFormat="1" applyFont="1" applyFill="1" applyBorder="1" applyAlignment="1" applyProtection="1"/>
    <xf numFmtId="0" fontId="2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4"/>
  <sheetViews>
    <sheetView showGridLines="0" tabSelected="1" zoomScaleNormal="100" zoomScaleSheetLayoutView="100" workbookViewId="0">
      <pane xSplit="2" ySplit="12" topLeftCell="C13" activePane="bottomRight" state="frozen"/>
      <selection activeCell="A13" sqref="A13"/>
      <selection pane="topRight" activeCell="A13" sqref="A13"/>
      <selection pane="bottomLeft" activeCell="A13" sqref="A13"/>
      <selection pane="bottomRight" sqref="A1:G1"/>
    </sheetView>
  </sheetViews>
  <sheetFormatPr baseColWidth="10" defaultColWidth="9.140625" defaultRowHeight="12.75" customHeight="1" x14ac:dyDescent="0.2"/>
  <cols>
    <col min="1" max="1" width="6.7109375" style="26" customWidth="1"/>
    <col min="2" max="2" width="60.7109375" style="68" customWidth="1"/>
    <col min="3" max="3" width="10.7109375" style="26" customWidth="1"/>
    <col min="4" max="7" width="8.7109375" style="26" customWidth="1"/>
    <col min="8" max="13" width="17.7109375" style="26" customWidth="1"/>
    <col min="14" max="14" width="6.7109375" style="26" customWidth="1"/>
    <col min="15" max="16384" width="9.140625" style="26"/>
  </cols>
  <sheetData>
    <row r="1" spans="1:14" ht="12.75" customHeight="1" x14ac:dyDescent="0.2">
      <c r="A1" s="24" t="s">
        <v>13</v>
      </c>
      <c r="B1" s="24"/>
      <c r="C1" s="24"/>
      <c r="D1" s="24"/>
      <c r="E1" s="24"/>
      <c r="F1" s="24"/>
      <c r="G1" s="24"/>
      <c r="H1" s="25" t="s">
        <v>13</v>
      </c>
      <c r="I1" s="25"/>
      <c r="J1" s="25"/>
      <c r="K1" s="25"/>
      <c r="L1" s="25"/>
      <c r="M1" s="25"/>
      <c r="N1" s="25"/>
    </row>
    <row r="2" spans="1:14" ht="12.75" customHeight="1" x14ac:dyDescent="0.2">
      <c r="A2" s="27" t="s">
        <v>14</v>
      </c>
      <c r="B2" s="27"/>
      <c r="C2" s="27"/>
      <c r="D2" s="27"/>
      <c r="E2" s="27"/>
      <c r="F2" s="27"/>
      <c r="G2" s="27"/>
      <c r="H2" s="28" t="s">
        <v>14</v>
      </c>
      <c r="I2" s="28"/>
      <c r="J2" s="28"/>
      <c r="K2" s="28"/>
      <c r="L2" s="28"/>
      <c r="M2" s="28"/>
      <c r="N2" s="28"/>
    </row>
    <row r="3" spans="1:14" ht="12.75" customHeight="1" x14ac:dyDescent="0.2">
      <c r="A3" s="24" t="s">
        <v>15</v>
      </c>
      <c r="B3" s="24"/>
      <c r="C3" s="24"/>
      <c r="D3" s="24"/>
      <c r="E3" s="24"/>
      <c r="F3" s="24"/>
      <c r="G3" s="24"/>
      <c r="H3" s="24" t="s">
        <v>15</v>
      </c>
      <c r="I3" s="24"/>
      <c r="J3" s="24"/>
      <c r="K3" s="24"/>
      <c r="L3" s="24"/>
      <c r="M3" s="24"/>
      <c r="N3" s="24"/>
    </row>
    <row r="4" spans="1:14" ht="6" customHeight="1" x14ac:dyDescent="0.2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30"/>
    </row>
    <row r="5" spans="1:14" s="33" customFormat="1" ht="12.75" customHeight="1" x14ac:dyDescent="0.2">
      <c r="A5" s="31" t="s">
        <v>0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32" t="s">
        <v>0</v>
      </c>
    </row>
    <row r="6" spans="1:14" s="33" customFormat="1" ht="12.75" customHeight="1" x14ac:dyDescent="0.2">
      <c r="A6" s="9" t="s">
        <v>69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10" t="s">
        <v>69</v>
      </c>
    </row>
    <row r="7" spans="1:14" ht="6" customHeight="1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</row>
    <row r="8" spans="1:14" ht="14.1" customHeight="1" x14ac:dyDescent="0.2">
      <c r="A8" s="34" t="s">
        <v>65</v>
      </c>
      <c r="B8" s="35"/>
      <c r="C8" s="22" t="s">
        <v>1</v>
      </c>
      <c r="D8" s="23"/>
      <c r="E8" s="23"/>
      <c r="F8" s="23"/>
      <c r="G8" s="36"/>
      <c r="H8" s="22" t="s">
        <v>1</v>
      </c>
      <c r="I8" s="23"/>
      <c r="J8" s="23"/>
      <c r="K8" s="23"/>
      <c r="L8" s="23"/>
      <c r="M8" s="23"/>
      <c r="N8" s="37" t="s">
        <v>65</v>
      </c>
    </row>
    <row r="9" spans="1:14" ht="14.1" customHeight="1" x14ac:dyDescent="0.2">
      <c r="A9" s="38"/>
      <c r="B9" s="39"/>
      <c r="C9" s="16" t="s">
        <v>2</v>
      </c>
      <c r="D9" s="17"/>
      <c r="E9" s="17"/>
      <c r="F9" s="17"/>
      <c r="G9" s="18"/>
      <c r="H9" s="16" t="s">
        <v>2</v>
      </c>
      <c r="I9" s="17"/>
      <c r="J9" s="17"/>
      <c r="K9" s="17"/>
      <c r="L9" s="17"/>
      <c r="M9" s="17"/>
      <c r="N9" s="40"/>
    </row>
    <row r="10" spans="1:14" ht="14.1" customHeight="1" x14ac:dyDescent="0.2">
      <c r="A10" s="38"/>
      <c r="B10" s="41" t="s">
        <v>3</v>
      </c>
      <c r="C10" s="16" t="s">
        <v>66</v>
      </c>
      <c r="D10" s="17"/>
      <c r="E10" s="17"/>
      <c r="F10" s="17"/>
      <c r="G10" s="18"/>
      <c r="H10" s="19" t="s">
        <v>67</v>
      </c>
      <c r="I10" s="20"/>
      <c r="J10" s="20"/>
      <c r="K10" s="20"/>
      <c r="L10" s="21"/>
      <c r="M10" s="15" t="s">
        <v>68</v>
      </c>
      <c r="N10" s="40"/>
    </row>
    <row r="11" spans="1:14" ht="14.1" customHeight="1" x14ac:dyDescent="0.2">
      <c r="A11" s="38"/>
      <c r="B11" s="39"/>
      <c r="C11" s="42" t="s">
        <v>4</v>
      </c>
      <c r="D11" s="43" t="s">
        <v>5</v>
      </c>
      <c r="E11" s="44"/>
      <c r="F11" s="44"/>
      <c r="G11" s="45"/>
      <c r="H11" s="42" t="s">
        <v>4</v>
      </c>
      <c r="I11" s="46" t="s">
        <v>5</v>
      </c>
      <c r="J11" s="47"/>
      <c r="K11" s="47"/>
      <c r="L11" s="48"/>
      <c r="M11" s="49" t="s">
        <v>6</v>
      </c>
      <c r="N11" s="40"/>
    </row>
    <row r="12" spans="1:14" ht="14.1" customHeight="1" x14ac:dyDescent="0.2">
      <c r="A12" s="50"/>
      <c r="B12" s="51"/>
      <c r="C12" s="52"/>
      <c r="D12" s="1" t="s">
        <v>6</v>
      </c>
      <c r="E12" s="1" t="s">
        <v>7</v>
      </c>
      <c r="F12" s="1" t="s">
        <v>8</v>
      </c>
      <c r="G12" s="1" t="s">
        <v>9</v>
      </c>
      <c r="H12" s="52"/>
      <c r="I12" s="1" t="s">
        <v>6</v>
      </c>
      <c r="J12" s="1" t="s">
        <v>7</v>
      </c>
      <c r="K12" s="1" t="s">
        <v>8</v>
      </c>
      <c r="L12" s="1" t="s">
        <v>9</v>
      </c>
      <c r="M12" s="53" t="s">
        <v>70</v>
      </c>
      <c r="N12" s="54"/>
    </row>
    <row r="13" spans="1:14" ht="6" customHeight="1" x14ac:dyDescent="0.2">
      <c r="A13" s="55"/>
      <c r="B13" s="56"/>
      <c r="C13" s="57"/>
      <c r="D13" s="57"/>
      <c r="E13" s="57"/>
      <c r="F13" s="57"/>
      <c r="G13" s="57"/>
      <c r="H13" s="58"/>
      <c r="I13" s="58"/>
      <c r="J13" s="58"/>
      <c r="K13" s="58"/>
      <c r="L13" s="58"/>
      <c r="M13" s="58"/>
      <c r="N13" s="59"/>
    </row>
    <row r="14" spans="1:14" ht="12.75" customHeight="1" x14ac:dyDescent="0.2">
      <c r="A14" s="60">
        <v>1</v>
      </c>
      <c r="B14" s="61" t="s">
        <v>17</v>
      </c>
      <c r="C14" s="62">
        <f>C25+C26+C27</f>
        <v>-3332.5028102699989</v>
      </c>
      <c r="D14" s="62">
        <f t="shared" ref="D14:G14" si="0">D25+D26+D27</f>
        <v>-927.63299123000161</v>
      </c>
      <c r="E14" s="62">
        <f t="shared" si="0"/>
        <v>-1392.5185041400002</v>
      </c>
      <c r="F14" s="62">
        <f t="shared" si="0"/>
        <v>-679.23318627999811</v>
      </c>
      <c r="G14" s="62">
        <f t="shared" si="0"/>
        <v>-333.11812861999908</v>
      </c>
      <c r="H14" s="62">
        <f>H25+H26+H27</f>
        <v>1233.0744741599983</v>
      </c>
      <c r="I14" s="62">
        <f t="shared" ref="I14:M14" si="1">I25+I26+I27</f>
        <v>-385.68971510000029</v>
      </c>
      <c r="J14" s="62">
        <f t="shared" si="1"/>
        <v>180.04697713999894</v>
      </c>
      <c r="K14" s="62">
        <f t="shared" si="1"/>
        <v>988.72622844999978</v>
      </c>
      <c r="L14" s="62">
        <f t="shared" si="1"/>
        <v>449.99098367000022</v>
      </c>
      <c r="M14" s="62">
        <f t="shared" si="1"/>
        <v>-225.23815845999903</v>
      </c>
      <c r="N14" s="63">
        <v>1</v>
      </c>
    </row>
    <row r="15" spans="1:14" ht="12.75" customHeight="1" x14ac:dyDescent="0.2">
      <c r="A15" s="60">
        <v>2</v>
      </c>
      <c r="B15" s="61" t="s">
        <v>63</v>
      </c>
      <c r="C15" s="2">
        <f>D15+E15+F15+G15</f>
        <v>13213.9349</v>
      </c>
      <c r="D15" s="2">
        <v>2952.1881729999996</v>
      </c>
      <c r="E15" s="2">
        <v>3228.6033180000004</v>
      </c>
      <c r="F15" s="2">
        <v>3473.8344880000004</v>
      </c>
      <c r="G15" s="2">
        <v>3559.3089209999998</v>
      </c>
      <c r="H15" s="2">
        <f>I15+J15+K15+L15</f>
        <v>10239.992027150001</v>
      </c>
      <c r="I15" s="2">
        <v>2703.91471572</v>
      </c>
      <c r="J15" s="2">
        <v>1800.8633764199999</v>
      </c>
      <c r="K15" s="2">
        <v>2818.8175546800003</v>
      </c>
      <c r="L15" s="2">
        <v>2916.3963803300003</v>
      </c>
      <c r="M15" s="2">
        <v>3393.7310961200001</v>
      </c>
      <c r="N15" s="63">
        <v>2</v>
      </c>
    </row>
    <row r="16" spans="1:14" ht="12.75" customHeight="1" x14ac:dyDescent="0.2">
      <c r="A16" s="60">
        <v>3</v>
      </c>
      <c r="B16" s="61" t="s">
        <v>64</v>
      </c>
      <c r="C16" s="2">
        <f>D16+E16+F16+G16</f>
        <v>-22261.339403999998</v>
      </c>
      <c r="D16" s="2">
        <v>-5541.1784850000004</v>
      </c>
      <c r="E16" s="2">
        <v>-5906.1305490000004</v>
      </c>
      <c r="F16" s="2">
        <v>-5576.5657469999987</v>
      </c>
      <c r="G16" s="2">
        <v>-5237.4646229999998</v>
      </c>
      <c r="H16" s="2">
        <f>I16+J16+K16+L16</f>
        <v>-14347.077219460001</v>
      </c>
      <c r="I16" s="2">
        <v>-3959.8037964300001</v>
      </c>
      <c r="J16" s="2">
        <v>-3046.6414588100006</v>
      </c>
      <c r="K16" s="2">
        <v>-3500.3780268999999</v>
      </c>
      <c r="L16" s="2">
        <v>-3840.2539373199997</v>
      </c>
      <c r="M16" s="2">
        <v>-4254.8402704499995</v>
      </c>
      <c r="N16" s="63">
        <v>3</v>
      </c>
    </row>
    <row r="17" spans="1:14" ht="12.75" customHeight="1" x14ac:dyDescent="0.2">
      <c r="A17" s="60">
        <v>4</v>
      </c>
      <c r="B17" s="61" t="s">
        <v>18</v>
      </c>
      <c r="C17" s="62">
        <f>C15+C16</f>
        <v>-9047.4045039999983</v>
      </c>
      <c r="D17" s="62">
        <f t="shared" ref="D17:G17" si="2">D15+D16</f>
        <v>-2588.9903120000008</v>
      </c>
      <c r="E17" s="62">
        <f t="shared" si="2"/>
        <v>-2677.527231</v>
      </c>
      <c r="F17" s="62">
        <f t="shared" si="2"/>
        <v>-2102.7312589999983</v>
      </c>
      <c r="G17" s="62">
        <f t="shared" si="2"/>
        <v>-1678.155702</v>
      </c>
      <c r="H17" s="62">
        <f>H15+H16</f>
        <v>-4107.0851923099999</v>
      </c>
      <c r="I17" s="62">
        <f t="shared" ref="I17:M17" si="3">I15+I16</f>
        <v>-1255.8890807100001</v>
      </c>
      <c r="J17" s="62">
        <f t="shared" si="3"/>
        <v>-1245.7780823900007</v>
      </c>
      <c r="K17" s="62">
        <f t="shared" si="3"/>
        <v>-681.56047221999961</v>
      </c>
      <c r="L17" s="62">
        <f t="shared" si="3"/>
        <v>-923.85755698999947</v>
      </c>
      <c r="M17" s="62">
        <f t="shared" si="3"/>
        <v>-861.10917432999941</v>
      </c>
      <c r="N17" s="63">
        <v>4</v>
      </c>
    </row>
    <row r="18" spans="1:14" ht="12.75" customHeight="1" x14ac:dyDescent="0.2">
      <c r="A18" s="60">
        <v>5</v>
      </c>
      <c r="B18" s="61" t="s">
        <v>19</v>
      </c>
      <c r="C18" s="2">
        <f>D18+E18+F18+G18</f>
        <v>14663.248564</v>
      </c>
      <c r="D18" s="2">
        <v>3823.8919169999995</v>
      </c>
      <c r="E18" s="2">
        <v>3674.0961199999997</v>
      </c>
      <c r="F18" s="2">
        <v>3589.7177820000002</v>
      </c>
      <c r="G18" s="2">
        <v>3575.5427450000007</v>
      </c>
      <c r="H18" s="2">
        <f>I18+J18+K18+L18</f>
        <v>9376.7434057599985</v>
      </c>
      <c r="I18" s="2">
        <v>3445.9786713299995</v>
      </c>
      <c r="J18" s="2">
        <v>1684.8420015999995</v>
      </c>
      <c r="K18" s="2">
        <v>1858.5637638599994</v>
      </c>
      <c r="L18" s="2">
        <v>2387.3589689699998</v>
      </c>
      <c r="M18" s="2">
        <v>2488.3916283200001</v>
      </c>
      <c r="N18" s="63">
        <v>5</v>
      </c>
    </row>
    <row r="19" spans="1:14" ht="12.75" customHeight="1" x14ac:dyDescent="0.2">
      <c r="A19" s="60">
        <v>6</v>
      </c>
      <c r="B19" s="61" t="s">
        <v>20</v>
      </c>
      <c r="C19" s="2">
        <f>D19+E19+F19+G19</f>
        <v>-5112.5971519399991</v>
      </c>
      <c r="D19" s="2">
        <v>-1296.58050632</v>
      </c>
      <c r="E19" s="2">
        <v>-1302.8541402499998</v>
      </c>
      <c r="F19" s="2">
        <v>-1243.9460369399997</v>
      </c>
      <c r="G19" s="2">
        <v>-1269.2164684299998</v>
      </c>
      <c r="H19" s="2">
        <f>I19+J19+K19+L19</f>
        <v>-2980.3367701399998</v>
      </c>
      <c r="I19" s="2">
        <v>-1162.73217155</v>
      </c>
      <c r="J19" s="2">
        <v>-506.79275472</v>
      </c>
      <c r="K19" s="2">
        <v>-566.53299832999983</v>
      </c>
      <c r="L19" s="2">
        <v>-744.27884553999991</v>
      </c>
      <c r="M19" s="2">
        <v>-891.32443263999994</v>
      </c>
      <c r="N19" s="63">
        <v>6</v>
      </c>
    </row>
    <row r="20" spans="1:14" ht="12.75" customHeight="1" x14ac:dyDescent="0.2">
      <c r="A20" s="60">
        <v>7</v>
      </c>
      <c r="B20" s="61" t="s">
        <v>21</v>
      </c>
      <c r="C20" s="62">
        <f>C18+C19</f>
        <v>9550.6514120600004</v>
      </c>
      <c r="D20" s="62">
        <f t="shared" ref="D20:G20" si="4">D18+D19</f>
        <v>2527.3114106799994</v>
      </c>
      <c r="E20" s="62">
        <f t="shared" si="4"/>
        <v>2371.2419797499997</v>
      </c>
      <c r="F20" s="62">
        <f t="shared" si="4"/>
        <v>2345.7717450600003</v>
      </c>
      <c r="G20" s="62">
        <f t="shared" si="4"/>
        <v>2306.326276570001</v>
      </c>
      <c r="H20" s="62">
        <f>H18+H19</f>
        <v>6396.4066356199983</v>
      </c>
      <c r="I20" s="62">
        <f t="shared" ref="I20:M20" si="5">I18+I19</f>
        <v>2283.2464997799998</v>
      </c>
      <c r="J20" s="62">
        <f t="shared" si="5"/>
        <v>1178.0492468799996</v>
      </c>
      <c r="K20" s="62">
        <f t="shared" si="5"/>
        <v>1292.0307655299996</v>
      </c>
      <c r="L20" s="62">
        <f t="shared" si="5"/>
        <v>1643.0801234299997</v>
      </c>
      <c r="M20" s="62">
        <f t="shared" si="5"/>
        <v>1597.0671956800002</v>
      </c>
      <c r="N20" s="63">
        <v>7</v>
      </c>
    </row>
    <row r="21" spans="1:14" ht="12.75" customHeight="1" x14ac:dyDescent="0.2">
      <c r="A21" s="60">
        <v>8</v>
      </c>
      <c r="B21" s="61" t="s">
        <v>22</v>
      </c>
      <c r="C21" s="62">
        <f t="shared" ref="C21:M21" si="6">C17+C20</f>
        <v>503.24690806000217</v>
      </c>
      <c r="D21" s="62">
        <f t="shared" si="6"/>
        <v>-61.678901320001387</v>
      </c>
      <c r="E21" s="62">
        <f t="shared" si="6"/>
        <v>-306.28525125000033</v>
      </c>
      <c r="F21" s="62">
        <f t="shared" si="6"/>
        <v>243.04048606000197</v>
      </c>
      <c r="G21" s="62">
        <f t="shared" si="6"/>
        <v>628.17057457000101</v>
      </c>
      <c r="H21" s="62">
        <f t="shared" si="6"/>
        <v>2289.3214433099984</v>
      </c>
      <c r="I21" s="62">
        <f t="shared" si="6"/>
        <v>1027.3574190699997</v>
      </c>
      <c r="J21" s="62">
        <f t="shared" si="6"/>
        <v>-67.72883551000109</v>
      </c>
      <c r="K21" s="62">
        <f t="shared" si="6"/>
        <v>610.47029330999999</v>
      </c>
      <c r="L21" s="62">
        <f t="shared" si="6"/>
        <v>719.22256644000026</v>
      </c>
      <c r="M21" s="62">
        <f t="shared" si="6"/>
        <v>735.95802135000076</v>
      </c>
      <c r="N21" s="63">
        <v>8</v>
      </c>
    </row>
    <row r="22" spans="1:14" ht="12.75" customHeight="1" x14ac:dyDescent="0.2">
      <c r="A22" s="60">
        <v>9</v>
      </c>
      <c r="B22" s="61" t="s">
        <v>23</v>
      </c>
      <c r="C22" s="2">
        <f>D22+E22+F22+G22</f>
        <v>2444.5706769999997</v>
      </c>
      <c r="D22" s="2">
        <v>713.3546859999999</v>
      </c>
      <c r="E22" s="2">
        <v>558.770625</v>
      </c>
      <c r="F22" s="2">
        <v>669.52937699999995</v>
      </c>
      <c r="G22" s="2">
        <v>502.91598900000008</v>
      </c>
      <c r="H22" s="2">
        <f>I22+J22+K22+L22</f>
        <v>1608.4225414299999</v>
      </c>
      <c r="I22" s="2">
        <v>493.86641956999983</v>
      </c>
      <c r="J22" s="2">
        <v>436.18897602000004</v>
      </c>
      <c r="K22" s="2">
        <v>346.40115078999997</v>
      </c>
      <c r="L22" s="2">
        <v>331.96599505</v>
      </c>
      <c r="M22" s="2">
        <v>346.43966019000004</v>
      </c>
      <c r="N22" s="63">
        <v>9</v>
      </c>
    </row>
    <row r="23" spans="1:14" ht="12.75" customHeight="1" x14ac:dyDescent="0.2">
      <c r="A23" s="60">
        <v>10</v>
      </c>
      <c r="B23" s="61" t="s">
        <v>24</v>
      </c>
      <c r="C23" s="2">
        <f>D23+E23+F23+G23</f>
        <v>-6248.9871893300005</v>
      </c>
      <c r="D23" s="2">
        <v>-1561.1352869100001</v>
      </c>
      <c r="E23" s="2">
        <v>-1632.75087889</v>
      </c>
      <c r="F23" s="2">
        <v>-1591.2099923400001</v>
      </c>
      <c r="G23" s="2">
        <v>-1463.8910311900001</v>
      </c>
      <c r="H23" s="2">
        <f>I23+J23+K23+L23</f>
        <v>-2795.8751613700001</v>
      </c>
      <c r="I23" s="2">
        <v>-1930.9655541799998</v>
      </c>
      <c r="J23" s="2">
        <v>-233.59568639999998</v>
      </c>
      <c r="K23" s="2">
        <v>0.53612746999990479</v>
      </c>
      <c r="L23" s="2">
        <v>-631.85004826000011</v>
      </c>
      <c r="M23" s="2">
        <v>-1375.6594225899998</v>
      </c>
      <c r="N23" s="63">
        <v>10</v>
      </c>
    </row>
    <row r="24" spans="1:14" ht="12.75" customHeight="1" x14ac:dyDescent="0.2">
      <c r="A24" s="60">
        <v>11</v>
      </c>
      <c r="B24" s="61" t="s">
        <v>25</v>
      </c>
      <c r="C24" s="62">
        <f>C22+C23</f>
        <v>-3804.4165123300008</v>
      </c>
      <c r="D24" s="62">
        <f t="shared" ref="D24:G24" si="7">D22+D23</f>
        <v>-847.7806009100002</v>
      </c>
      <c r="E24" s="62">
        <f t="shared" si="7"/>
        <v>-1073.9802538899999</v>
      </c>
      <c r="F24" s="62">
        <f t="shared" si="7"/>
        <v>-921.68061534000014</v>
      </c>
      <c r="G24" s="62">
        <f t="shared" si="7"/>
        <v>-960.97504219000007</v>
      </c>
      <c r="H24" s="62">
        <f>H22+H23</f>
        <v>-1187.4526199400002</v>
      </c>
      <c r="I24" s="62">
        <f t="shared" ref="I24:M24" si="8">I22+I23</f>
        <v>-1437.09913461</v>
      </c>
      <c r="J24" s="62">
        <f t="shared" si="8"/>
        <v>202.59328962000006</v>
      </c>
      <c r="K24" s="62">
        <f t="shared" si="8"/>
        <v>346.93727825999986</v>
      </c>
      <c r="L24" s="62">
        <f t="shared" si="8"/>
        <v>-299.8840532100001</v>
      </c>
      <c r="M24" s="62">
        <f t="shared" si="8"/>
        <v>-1029.2197623999998</v>
      </c>
      <c r="N24" s="63">
        <v>11</v>
      </c>
    </row>
    <row r="25" spans="1:14" ht="12.75" customHeight="1" x14ac:dyDescent="0.2">
      <c r="A25" s="60">
        <v>12</v>
      </c>
      <c r="B25" s="61" t="s">
        <v>26</v>
      </c>
      <c r="C25" s="62">
        <f t="shared" ref="C25:M25" si="9">C21+C24</f>
        <v>-3301.1696042699987</v>
      </c>
      <c r="D25" s="62">
        <f t="shared" si="9"/>
        <v>-909.45950223000159</v>
      </c>
      <c r="E25" s="62">
        <f t="shared" si="9"/>
        <v>-1380.2655051400002</v>
      </c>
      <c r="F25" s="62">
        <f t="shared" si="9"/>
        <v>-678.64012927999818</v>
      </c>
      <c r="G25" s="62">
        <f t="shared" si="9"/>
        <v>-332.80446761999906</v>
      </c>
      <c r="H25" s="62">
        <f t="shared" si="9"/>
        <v>1101.8688233699982</v>
      </c>
      <c r="I25" s="62">
        <f t="shared" si="9"/>
        <v>-409.74171554000031</v>
      </c>
      <c r="J25" s="62">
        <f t="shared" si="9"/>
        <v>134.86445410999897</v>
      </c>
      <c r="K25" s="62">
        <f t="shared" si="9"/>
        <v>957.40757156999985</v>
      </c>
      <c r="L25" s="62">
        <f t="shared" si="9"/>
        <v>419.33851323000016</v>
      </c>
      <c r="M25" s="62">
        <f t="shared" si="9"/>
        <v>-293.26174104999905</v>
      </c>
      <c r="N25" s="63">
        <v>12</v>
      </c>
    </row>
    <row r="26" spans="1:14" ht="12.75" customHeight="1" x14ac:dyDescent="0.2">
      <c r="A26" s="60">
        <v>13</v>
      </c>
      <c r="B26" s="61" t="s">
        <v>27</v>
      </c>
      <c r="C26" s="2">
        <f>D26+E26+F26+G26</f>
        <v>975.65370699999994</v>
      </c>
      <c r="D26" s="2">
        <v>232.42111</v>
      </c>
      <c r="E26" s="2">
        <v>240.57341399999999</v>
      </c>
      <c r="F26" s="2">
        <v>253.104231</v>
      </c>
      <c r="G26" s="2">
        <v>249.55495199999999</v>
      </c>
      <c r="H26" s="2">
        <f>I26+J26+K26+L26</f>
        <v>749.04244018999998</v>
      </c>
      <c r="I26" s="2">
        <v>217.55561061</v>
      </c>
      <c r="J26" s="2">
        <v>156.28123504999999</v>
      </c>
      <c r="K26" s="2">
        <v>172.85093025000003</v>
      </c>
      <c r="L26" s="2">
        <v>202.35466428000001</v>
      </c>
      <c r="M26" s="2">
        <v>225.43439395000001</v>
      </c>
      <c r="N26" s="63">
        <v>13</v>
      </c>
    </row>
    <row r="27" spans="1:14" ht="12.75" customHeight="1" x14ac:dyDescent="0.2">
      <c r="A27" s="60">
        <v>14</v>
      </c>
      <c r="B27" s="61" t="s">
        <v>28</v>
      </c>
      <c r="C27" s="2">
        <f>D27+E27+F27+G27</f>
        <v>-1006.986913</v>
      </c>
      <c r="D27" s="2">
        <v>-250.59459900000002</v>
      </c>
      <c r="E27" s="2">
        <v>-252.826413</v>
      </c>
      <c r="F27" s="2">
        <v>-253.69728799999999</v>
      </c>
      <c r="G27" s="2">
        <v>-249.86861300000001</v>
      </c>
      <c r="H27" s="2">
        <f>I27+J27+K27+L27</f>
        <v>-617.83678939999993</v>
      </c>
      <c r="I27" s="2">
        <v>-193.50361017</v>
      </c>
      <c r="J27" s="2">
        <v>-111.09871201999999</v>
      </c>
      <c r="K27" s="2">
        <v>-141.53227336999998</v>
      </c>
      <c r="L27" s="2">
        <v>-171.70219383999998</v>
      </c>
      <c r="M27" s="2">
        <v>-157.41081136</v>
      </c>
      <c r="N27" s="63">
        <v>14</v>
      </c>
    </row>
    <row r="28" spans="1:14" ht="12.75" customHeight="1" x14ac:dyDescent="0.2">
      <c r="A28" s="60">
        <v>15</v>
      </c>
      <c r="B28" s="61" t="s">
        <v>29</v>
      </c>
      <c r="C28" s="62">
        <f>C26+C27</f>
        <v>-31.333206000000018</v>
      </c>
      <c r="D28" s="62">
        <f t="shared" ref="D28:G28" si="10">D26+D27</f>
        <v>-18.173489000000018</v>
      </c>
      <c r="E28" s="62">
        <f t="shared" si="10"/>
        <v>-12.252999000000017</v>
      </c>
      <c r="F28" s="62">
        <f t="shared" si="10"/>
        <v>-0.59305699999998751</v>
      </c>
      <c r="G28" s="62">
        <f t="shared" si="10"/>
        <v>-0.31366100000002461</v>
      </c>
      <c r="H28" s="62">
        <f>H26+H27</f>
        <v>131.20565079000005</v>
      </c>
      <c r="I28" s="62">
        <f t="shared" ref="I28:M28" si="11">I26+I27</f>
        <v>24.05200044</v>
      </c>
      <c r="J28" s="62">
        <f t="shared" si="11"/>
        <v>45.182523029999999</v>
      </c>
      <c r="K28" s="62">
        <f t="shared" si="11"/>
        <v>31.318656880000049</v>
      </c>
      <c r="L28" s="62">
        <f t="shared" si="11"/>
        <v>30.65247044000003</v>
      </c>
      <c r="M28" s="62">
        <f t="shared" si="11"/>
        <v>68.023582590000018</v>
      </c>
      <c r="N28" s="63">
        <v>15</v>
      </c>
    </row>
    <row r="29" spans="1:14" ht="12.75" customHeight="1" x14ac:dyDescent="0.2">
      <c r="A29" s="60">
        <v>16</v>
      </c>
      <c r="B29" s="61" t="s">
        <v>30</v>
      </c>
      <c r="C29" s="62">
        <f t="shared" ref="C29:M29" si="12">C25+C28</f>
        <v>-3332.5028102699989</v>
      </c>
      <c r="D29" s="62">
        <f t="shared" si="12"/>
        <v>-927.63299123000161</v>
      </c>
      <c r="E29" s="62">
        <f t="shared" si="12"/>
        <v>-1392.5185041400002</v>
      </c>
      <c r="F29" s="62">
        <f t="shared" si="12"/>
        <v>-679.23318627999811</v>
      </c>
      <c r="G29" s="62">
        <f t="shared" si="12"/>
        <v>-333.11812861999908</v>
      </c>
      <c r="H29" s="62">
        <f t="shared" si="12"/>
        <v>1233.0744741599983</v>
      </c>
      <c r="I29" s="62">
        <f t="shared" si="12"/>
        <v>-385.68971510000029</v>
      </c>
      <c r="J29" s="62">
        <f t="shared" si="12"/>
        <v>180.04697713999897</v>
      </c>
      <c r="K29" s="62">
        <f t="shared" si="12"/>
        <v>988.72622844999989</v>
      </c>
      <c r="L29" s="62">
        <f t="shared" si="12"/>
        <v>449.99098367000022</v>
      </c>
      <c r="M29" s="62">
        <f t="shared" si="12"/>
        <v>-225.23815845999903</v>
      </c>
      <c r="N29" s="63">
        <v>16</v>
      </c>
    </row>
    <row r="30" spans="1:14" ht="12.75" customHeight="1" x14ac:dyDescent="0.2">
      <c r="A30" s="60">
        <v>17</v>
      </c>
      <c r="B30" s="61" t="s">
        <v>31</v>
      </c>
      <c r="C30" s="62">
        <f>C31+C32</f>
        <v>22.118534999999998</v>
      </c>
      <c r="D30" s="62">
        <f t="shared" ref="D30:G30" si="13">D31+D32</f>
        <v>5.5956929999999998</v>
      </c>
      <c r="E30" s="62">
        <f t="shared" si="13"/>
        <v>5.3184610000000001</v>
      </c>
      <c r="F30" s="62">
        <f t="shared" si="13"/>
        <v>5.4025059999999998</v>
      </c>
      <c r="G30" s="62">
        <f t="shared" si="13"/>
        <v>5.8018749999999999</v>
      </c>
      <c r="H30" s="62">
        <f>H31+H32</f>
        <v>11.094356999999999</v>
      </c>
      <c r="I30" s="62">
        <f t="shared" ref="I30:M30" si="14">I31+I32</f>
        <v>3.0247570000000001</v>
      </c>
      <c r="J30" s="62">
        <f t="shared" si="14"/>
        <v>2.7696000000000001</v>
      </c>
      <c r="K30" s="62">
        <f t="shared" si="14"/>
        <v>2.5099999999999998</v>
      </c>
      <c r="L30" s="62">
        <f t="shared" si="14"/>
        <v>2.79</v>
      </c>
      <c r="M30" s="62">
        <f t="shared" si="14"/>
        <v>1.0759000000000001</v>
      </c>
      <c r="N30" s="63">
        <v>17</v>
      </c>
    </row>
    <row r="31" spans="1:14" ht="12.75" customHeight="1" x14ac:dyDescent="0.2">
      <c r="A31" s="60">
        <v>18</v>
      </c>
      <c r="B31" s="61" t="s">
        <v>32</v>
      </c>
      <c r="C31" s="2">
        <f>D31+E31+F31+G31</f>
        <v>22.118534999999998</v>
      </c>
      <c r="D31" s="2">
        <v>5.5956929999999998</v>
      </c>
      <c r="E31" s="2">
        <v>5.3184610000000001</v>
      </c>
      <c r="F31" s="2">
        <v>5.4025059999999998</v>
      </c>
      <c r="G31" s="2">
        <v>5.8018749999999999</v>
      </c>
      <c r="H31" s="2">
        <f>I31+J31+K31+L31</f>
        <v>11.094356999999999</v>
      </c>
      <c r="I31" s="2">
        <v>3.0247570000000001</v>
      </c>
      <c r="J31" s="2">
        <v>2.7696000000000001</v>
      </c>
      <c r="K31" s="2">
        <v>2.5099999999999998</v>
      </c>
      <c r="L31" s="2">
        <v>2.79</v>
      </c>
      <c r="M31" s="2">
        <v>1.0759000000000001</v>
      </c>
      <c r="N31" s="63">
        <v>18</v>
      </c>
    </row>
    <row r="32" spans="1:14" ht="12.75" customHeight="1" x14ac:dyDescent="0.2">
      <c r="A32" s="60">
        <v>19</v>
      </c>
      <c r="B32" s="61" t="s">
        <v>33</v>
      </c>
      <c r="C32" s="2">
        <f>D32+E32+F32+G32</f>
        <v>0</v>
      </c>
      <c r="D32" s="3">
        <v>0</v>
      </c>
      <c r="E32" s="3">
        <v>0</v>
      </c>
      <c r="F32" s="3">
        <v>0</v>
      </c>
      <c r="G32" s="3">
        <v>0</v>
      </c>
      <c r="H32" s="2">
        <f>I32+J32+K32+L32</f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63">
        <v>19</v>
      </c>
    </row>
    <row r="33" spans="1:14" ht="12.75" customHeight="1" x14ac:dyDescent="0.2">
      <c r="A33" s="60">
        <v>20</v>
      </c>
      <c r="B33" s="61" t="s">
        <v>34</v>
      </c>
      <c r="C33" s="62">
        <f>C14+C30</f>
        <v>-3310.3842752699989</v>
      </c>
      <c r="D33" s="62">
        <f t="shared" ref="D33:G33" si="15">D14+D30</f>
        <v>-922.03729823000162</v>
      </c>
      <c r="E33" s="62">
        <f t="shared" si="15"/>
        <v>-1387.2000431400002</v>
      </c>
      <c r="F33" s="62">
        <f t="shared" si="15"/>
        <v>-673.83068027999809</v>
      </c>
      <c r="G33" s="62">
        <f t="shared" si="15"/>
        <v>-327.31625361999909</v>
      </c>
      <c r="H33" s="62">
        <f>H14+H30</f>
        <v>1244.1688311599983</v>
      </c>
      <c r="I33" s="62">
        <f t="shared" ref="I33:M33" si="16">I14+I30</f>
        <v>-382.66495810000026</v>
      </c>
      <c r="J33" s="62">
        <f t="shared" si="16"/>
        <v>182.81657713999894</v>
      </c>
      <c r="K33" s="62">
        <f t="shared" si="16"/>
        <v>991.23622844999977</v>
      </c>
      <c r="L33" s="62">
        <f t="shared" si="16"/>
        <v>452.78098367000024</v>
      </c>
      <c r="M33" s="62">
        <f t="shared" si="16"/>
        <v>-224.16225845999904</v>
      </c>
      <c r="N33" s="63">
        <v>20</v>
      </c>
    </row>
    <row r="34" spans="1:14" ht="12.75" customHeight="1" x14ac:dyDescent="0.2">
      <c r="A34" s="60">
        <v>21</v>
      </c>
      <c r="B34" s="61" t="s">
        <v>35</v>
      </c>
      <c r="C34" s="62">
        <f>C35+C38+C41+C44+C49</f>
        <v>6672.2170070000002</v>
      </c>
      <c r="D34" s="62">
        <f t="shared" ref="D34:G34" si="17">D35+D38+D41+D44+D49</f>
        <v>839.25163441000007</v>
      </c>
      <c r="E34" s="62">
        <f t="shared" si="17"/>
        <v>269.19544665000012</v>
      </c>
      <c r="F34" s="62">
        <f t="shared" si="17"/>
        <v>2141.9936456800001</v>
      </c>
      <c r="G34" s="62">
        <f t="shared" si="17"/>
        <v>3421.77628026</v>
      </c>
      <c r="H34" s="62">
        <f>H35+H38+H41+H44+H49</f>
        <v>4941.5008818899978</v>
      </c>
      <c r="I34" s="62">
        <f t="shared" ref="I34:M34" si="18">I35+I38+I41+I44+I49</f>
        <v>-122.98844250000116</v>
      </c>
      <c r="J34" s="62">
        <f t="shared" si="18"/>
        <v>2839.3515059799993</v>
      </c>
      <c r="K34" s="62">
        <f t="shared" si="18"/>
        <v>2423.12766285</v>
      </c>
      <c r="L34" s="62">
        <f t="shared" si="18"/>
        <v>-197.98984444000081</v>
      </c>
      <c r="M34" s="62">
        <f t="shared" si="18"/>
        <v>893.9159758899998</v>
      </c>
      <c r="N34" s="63">
        <v>21</v>
      </c>
    </row>
    <row r="35" spans="1:14" ht="12.75" customHeight="1" x14ac:dyDescent="0.2">
      <c r="A35" s="60">
        <v>22</v>
      </c>
      <c r="B35" s="61" t="s">
        <v>36</v>
      </c>
      <c r="C35" s="2">
        <f>C36+C37</f>
        <v>3686.0210351000005</v>
      </c>
      <c r="D35" s="2">
        <f t="shared" ref="D35:G35" si="19">D36+D37</f>
        <v>907.02873900999998</v>
      </c>
      <c r="E35" s="2">
        <f t="shared" si="19"/>
        <v>645.56946038000012</v>
      </c>
      <c r="F35" s="2">
        <f t="shared" si="19"/>
        <v>1387.3450881799999</v>
      </c>
      <c r="G35" s="2">
        <f t="shared" si="19"/>
        <v>746.0777475299999</v>
      </c>
      <c r="H35" s="2">
        <f>H36+H37</f>
        <v>627.26353932000006</v>
      </c>
      <c r="I35" s="2">
        <f t="shared" ref="I35:M35" si="20">I36+I37</f>
        <v>1114.8254896999997</v>
      </c>
      <c r="J35" s="2">
        <f t="shared" si="20"/>
        <v>271.74757057000005</v>
      </c>
      <c r="K35" s="2">
        <f t="shared" si="20"/>
        <v>-900.41565491999995</v>
      </c>
      <c r="L35" s="2">
        <f t="shared" si="20"/>
        <v>141.10613397000012</v>
      </c>
      <c r="M35" s="2">
        <f t="shared" si="20"/>
        <v>429.34178061</v>
      </c>
      <c r="N35" s="63">
        <v>22</v>
      </c>
    </row>
    <row r="36" spans="1:14" ht="12.75" customHeight="1" x14ac:dyDescent="0.2">
      <c r="A36" s="60">
        <v>23</v>
      </c>
      <c r="B36" s="61" t="s">
        <v>37</v>
      </c>
      <c r="C36" s="2">
        <f>D36+E36+F36+G36</f>
        <v>-634.35469399999988</v>
      </c>
      <c r="D36" s="2">
        <v>-186.29011500000001</v>
      </c>
      <c r="E36" s="2">
        <v>-176.916708</v>
      </c>
      <c r="F36" s="2">
        <v>-96.976238999999993</v>
      </c>
      <c r="G36" s="2">
        <v>-174.17163199999999</v>
      </c>
      <c r="H36" s="2">
        <f>I36+J36+K36+L36</f>
        <v>38.609719910000081</v>
      </c>
      <c r="I36" s="2">
        <v>38.91922005</v>
      </c>
      <c r="J36" s="2">
        <v>39.930992569999994</v>
      </c>
      <c r="K36" s="2">
        <v>-334.19234858999999</v>
      </c>
      <c r="L36" s="2">
        <v>293.9518558800001</v>
      </c>
      <c r="M36" s="2">
        <v>-24.242872479999999</v>
      </c>
      <c r="N36" s="63">
        <v>23</v>
      </c>
    </row>
    <row r="37" spans="1:14" ht="12.75" customHeight="1" x14ac:dyDescent="0.2">
      <c r="A37" s="60">
        <v>24</v>
      </c>
      <c r="B37" s="61" t="s">
        <v>38</v>
      </c>
      <c r="C37" s="2">
        <f>D37+E37+F37+G37</f>
        <v>4320.3757291000002</v>
      </c>
      <c r="D37" s="2">
        <v>1093.31885401</v>
      </c>
      <c r="E37" s="2">
        <v>822.48616838000009</v>
      </c>
      <c r="F37" s="2">
        <v>1484.32132718</v>
      </c>
      <c r="G37" s="2">
        <v>920.24937952999994</v>
      </c>
      <c r="H37" s="2">
        <f>I37+J37+K37+L37</f>
        <v>588.65381940999998</v>
      </c>
      <c r="I37" s="2">
        <v>1075.9062696499998</v>
      </c>
      <c r="J37" s="2">
        <v>231.81657800000005</v>
      </c>
      <c r="K37" s="2">
        <v>-566.22330633000001</v>
      </c>
      <c r="L37" s="2">
        <v>-152.84572190999998</v>
      </c>
      <c r="M37" s="2">
        <v>453.58465309000002</v>
      </c>
      <c r="N37" s="63">
        <v>24</v>
      </c>
    </row>
    <row r="38" spans="1:14" ht="12.75" customHeight="1" x14ac:dyDescent="0.2">
      <c r="A38" s="60">
        <v>25</v>
      </c>
      <c r="B38" s="61" t="s">
        <v>39</v>
      </c>
      <c r="C38" s="2">
        <f>C39+C40</f>
        <v>620.99721682000018</v>
      </c>
      <c r="D38" s="2">
        <f t="shared" ref="D38:G38" si="21">D39+D40</f>
        <v>-206.50326417999997</v>
      </c>
      <c r="E38" s="2">
        <f t="shared" si="21"/>
        <v>627.78777500000001</v>
      </c>
      <c r="F38" s="2">
        <f t="shared" si="21"/>
        <v>-725.94946900000002</v>
      </c>
      <c r="G38" s="2">
        <f t="shared" si="21"/>
        <v>925.66217500000005</v>
      </c>
      <c r="H38" s="2">
        <f>H39+H40</f>
        <v>-863.50331475000007</v>
      </c>
      <c r="I38" s="2">
        <f t="shared" ref="I38:M38" si="22">I39+I40</f>
        <v>19.818709160000154</v>
      </c>
      <c r="J38" s="2">
        <f t="shared" si="22"/>
        <v>-298.75502511000019</v>
      </c>
      <c r="K38" s="2">
        <f t="shared" si="22"/>
        <v>447.80174693000009</v>
      </c>
      <c r="L38" s="2">
        <f t="shared" si="22"/>
        <v>-1032.36874573</v>
      </c>
      <c r="M38" s="2">
        <f t="shared" si="22"/>
        <v>-1250.1606894100003</v>
      </c>
      <c r="N38" s="63">
        <v>25</v>
      </c>
    </row>
    <row r="39" spans="1:14" ht="12.75" customHeight="1" x14ac:dyDescent="0.2">
      <c r="A39" s="60">
        <v>26</v>
      </c>
      <c r="B39" s="61" t="s">
        <v>40</v>
      </c>
      <c r="C39" s="2">
        <f t="shared" ref="C39:C40" si="23">D39+E39+F39+G39</f>
        <v>-35.219428289999996</v>
      </c>
      <c r="D39" s="2">
        <v>-7.7696532699999992</v>
      </c>
      <c r="E39" s="2">
        <v>-6.9193076200000005</v>
      </c>
      <c r="F39" s="2">
        <v>-1.4209220899999999</v>
      </c>
      <c r="G39" s="2">
        <v>-19.109545309999998</v>
      </c>
      <c r="H39" s="2">
        <f t="shared" ref="H39:H40" si="24">I39+J39+K39+L39</f>
        <v>-79.535619989999972</v>
      </c>
      <c r="I39" s="2">
        <v>35.444125339999999</v>
      </c>
      <c r="J39" s="2">
        <v>104.48069065</v>
      </c>
      <c r="K39" s="2">
        <v>-99.397687739999995</v>
      </c>
      <c r="L39" s="2">
        <v>-120.06274823999999</v>
      </c>
      <c r="M39" s="2">
        <v>-128.85973637000001</v>
      </c>
      <c r="N39" s="63">
        <v>26</v>
      </c>
    </row>
    <row r="40" spans="1:14" ht="12.75" customHeight="1" x14ac:dyDescent="0.2">
      <c r="A40" s="60">
        <v>27</v>
      </c>
      <c r="B40" s="61" t="s">
        <v>41</v>
      </c>
      <c r="C40" s="2">
        <f t="shared" si="23"/>
        <v>656.21664511000017</v>
      </c>
      <c r="D40" s="2">
        <v>-198.73361090999998</v>
      </c>
      <c r="E40" s="2">
        <v>634.70708262000005</v>
      </c>
      <c r="F40" s="2">
        <v>-724.52854691000005</v>
      </c>
      <c r="G40" s="2">
        <v>944.77172031000009</v>
      </c>
      <c r="H40" s="2">
        <f t="shared" si="24"/>
        <v>-783.96769476000009</v>
      </c>
      <c r="I40" s="2">
        <v>-15.625416179999846</v>
      </c>
      <c r="J40" s="2">
        <v>-403.23571576000018</v>
      </c>
      <c r="K40" s="2">
        <v>547.19943467000007</v>
      </c>
      <c r="L40" s="2">
        <v>-912.3059974900001</v>
      </c>
      <c r="M40" s="2">
        <v>-1121.3009530400002</v>
      </c>
      <c r="N40" s="63">
        <v>27</v>
      </c>
    </row>
    <row r="41" spans="1:14" ht="12.75" customHeight="1" x14ac:dyDescent="0.2">
      <c r="A41" s="60">
        <v>28</v>
      </c>
      <c r="B41" s="61" t="s">
        <v>42</v>
      </c>
      <c r="C41" s="2">
        <f>C42+C43</f>
        <v>3165.1292016100001</v>
      </c>
      <c r="D41" s="2">
        <f t="shared" ref="D41:G41" si="25">D42+D43</f>
        <v>-60.955864390000002</v>
      </c>
      <c r="E41" s="2">
        <f t="shared" si="25"/>
        <v>-12.178685999999999</v>
      </c>
      <c r="F41" s="2">
        <f t="shared" si="25"/>
        <v>1999.2131879999999</v>
      </c>
      <c r="G41" s="2">
        <f t="shared" si="25"/>
        <v>1239.0505640000001</v>
      </c>
      <c r="H41" s="2">
        <f>H42+H43</f>
        <v>3588.76547514</v>
      </c>
      <c r="I41" s="2">
        <f t="shared" ref="I41:M41" si="26">I42+I43</f>
        <v>-1070.7494850899998</v>
      </c>
      <c r="J41" s="2">
        <f t="shared" si="26"/>
        <v>2473.7185260099996</v>
      </c>
      <c r="K41" s="2">
        <f t="shared" si="26"/>
        <v>2222.9018943800002</v>
      </c>
      <c r="L41" s="2">
        <f t="shared" si="26"/>
        <v>-37.105460160000007</v>
      </c>
      <c r="M41" s="2">
        <f t="shared" si="26"/>
        <v>2062.04590237</v>
      </c>
      <c r="N41" s="63">
        <v>28</v>
      </c>
    </row>
    <row r="42" spans="1:14" ht="12.75" customHeight="1" x14ac:dyDescent="0.2">
      <c r="A42" s="60">
        <v>29</v>
      </c>
      <c r="B42" s="61" t="s">
        <v>43</v>
      </c>
      <c r="C42" s="2">
        <f t="shared" ref="C42:C43" si="27">D42+E42+F42+G42</f>
        <v>0</v>
      </c>
      <c r="D42" s="3">
        <v>0</v>
      </c>
      <c r="E42" s="3">
        <v>0</v>
      </c>
      <c r="F42" s="3">
        <v>0</v>
      </c>
      <c r="G42" s="3">
        <v>0</v>
      </c>
      <c r="H42" s="2">
        <f t="shared" ref="H42:H43" si="28">I42+J42+K42+L42</f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63">
        <v>29</v>
      </c>
    </row>
    <row r="43" spans="1:14" ht="12.75" customHeight="1" x14ac:dyDescent="0.2">
      <c r="A43" s="60">
        <v>30</v>
      </c>
      <c r="B43" s="61" t="s">
        <v>44</v>
      </c>
      <c r="C43" s="2">
        <f t="shared" si="27"/>
        <v>3165.1292016100001</v>
      </c>
      <c r="D43" s="2">
        <v>-60.955864390000002</v>
      </c>
      <c r="E43" s="2">
        <v>-12.178685999999999</v>
      </c>
      <c r="F43" s="2">
        <v>1999.2131879999999</v>
      </c>
      <c r="G43" s="2">
        <v>1239.0505640000001</v>
      </c>
      <c r="H43" s="2">
        <f t="shared" si="28"/>
        <v>3588.76547514</v>
      </c>
      <c r="I43" s="2">
        <v>-1070.7494850899998</v>
      </c>
      <c r="J43" s="2">
        <v>2473.7185260099996</v>
      </c>
      <c r="K43" s="2">
        <v>2222.9018943800002</v>
      </c>
      <c r="L43" s="2">
        <v>-37.105460160000007</v>
      </c>
      <c r="M43" s="2">
        <v>2062.04590237</v>
      </c>
      <c r="N43" s="63">
        <v>30</v>
      </c>
    </row>
    <row r="44" spans="1:14" ht="12.75" customHeight="1" x14ac:dyDescent="0.2">
      <c r="A44" s="60">
        <v>31</v>
      </c>
      <c r="B44" s="61" t="s">
        <v>45</v>
      </c>
      <c r="C44" s="2">
        <f>C45+C46+C47+C48</f>
        <v>-229.68785052999976</v>
      </c>
      <c r="D44" s="2">
        <f t="shared" ref="D44:G44" si="29">D45+D46+D47+D48</f>
        <v>1064.13617497</v>
      </c>
      <c r="E44" s="2">
        <f t="shared" si="29"/>
        <v>-501.6615637299999</v>
      </c>
      <c r="F44" s="2">
        <f t="shared" si="29"/>
        <v>305.59524050000005</v>
      </c>
      <c r="G44" s="2">
        <f t="shared" si="29"/>
        <v>-1097.7577022699998</v>
      </c>
      <c r="H44" s="2">
        <f>H45+H46+H47+H48</f>
        <v>1402.7461046299979</v>
      </c>
      <c r="I44" s="2">
        <f t="shared" ref="I44:M44" si="30">I45+I46+I47+I48</f>
        <v>-823.0616742800014</v>
      </c>
      <c r="J44" s="2">
        <f t="shared" si="30"/>
        <v>-966.14076422999995</v>
      </c>
      <c r="K44" s="2">
        <f t="shared" si="30"/>
        <v>2071.2169035599995</v>
      </c>
      <c r="L44" s="2">
        <f t="shared" si="30"/>
        <v>1120.7316395799994</v>
      </c>
      <c r="M44" s="2">
        <f t="shared" si="30"/>
        <v>446.32415338999999</v>
      </c>
      <c r="N44" s="63">
        <v>31</v>
      </c>
    </row>
    <row r="45" spans="1:14" ht="12.75" customHeight="1" x14ac:dyDescent="0.2">
      <c r="A45" s="60">
        <v>32</v>
      </c>
      <c r="B45" s="61" t="s">
        <v>46</v>
      </c>
      <c r="C45" s="2">
        <f t="shared" ref="C45:C48" si="31">D45+E45+F45+G45</f>
        <v>0</v>
      </c>
      <c r="D45" s="3">
        <v>0</v>
      </c>
      <c r="E45" s="3">
        <v>0</v>
      </c>
      <c r="F45" s="3">
        <v>0</v>
      </c>
      <c r="G45" s="3">
        <v>0</v>
      </c>
      <c r="H45" s="2">
        <f t="shared" ref="H45:H48" si="32">I45+J45+K45+L45</f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63">
        <v>32</v>
      </c>
    </row>
    <row r="46" spans="1:14" ht="12.75" customHeight="1" x14ac:dyDescent="0.2">
      <c r="A46" s="60">
        <v>33</v>
      </c>
      <c r="B46" s="61" t="s">
        <v>47</v>
      </c>
      <c r="C46" s="2">
        <f t="shared" si="31"/>
        <v>21.315661469999995</v>
      </c>
      <c r="D46" s="2">
        <v>38.627724969999996</v>
      </c>
      <c r="E46" s="2">
        <v>-11.868353730000001</v>
      </c>
      <c r="F46" s="2">
        <v>-101.08610949999999</v>
      </c>
      <c r="G46" s="2">
        <v>95.642399729999994</v>
      </c>
      <c r="H46" s="2">
        <f t="shared" si="32"/>
        <v>27.202828239999999</v>
      </c>
      <c r="I46" s="2">
        <v>8.2147921400000001</v>
      </c>
      <c r="J46" s="2">
        <v>2.0158319499999999</v>
      </c>
      <c r="K46" s="2">
        <v>-7.3427344000000003</v>
      </c>
      <c r="L46" s="2">
        <v>24.314938550000001</v>
      </c>
      <c r="M46" s="2">
        <v>-6.2410463900000011</v>
      </c>
      <c r="N46" s="63">
        <v>33</v>
      </c>
    </row>
    <row r="47" spans="1:14" ht="12.75" customHeight="1" x14ac:dyDescent="0.2">
      <c r="A47" s="60">
        <v>34</v>
      </c>
      <c r="B47" s="61" t="s">
        <v>48</v>
      </c>
      <c r="C47" s="2">
        <f t="shared" si="31"/>
        <v>563.6325710000001</v>
      </c>
      <c r="D47" s="2">
        <v>1345.151044</v>
      </c>
      <c r="E47" s="2">
        <v>-108.89038799999999</v>
      </c>
      <c r="F47" s="2">
        <v>259.38274799999999</v>
      </c>
      <c r="G47" s="2">
        <v>-932.01083299999982</v>
      </c>
      <c r="H47" s="2">
        <f t="shared" si="32"/>
        <v>2271.1330300399977</v>
      </c>
      <c r="I47" s="2">
        <v>-745.10661111000138</v>
      </c>
      <c r="J47" s="2">
        <v>-432.61389901000007</v>
      </c>
      <c r="K47" s="2">
        <v>2573.6390617999996</v>
      </c>
      <c r="L47" s="2">
        <v>875.21447835999948</v>
      </c>
      <c r="M47" s="2">
        <v>315.65802679999996</v>
      </c>
      <c r="N47" s="63">
        <v>34</v>
      </c>
    </row>
    <row r="48" spans="1:14" ht="12.75" customHeight="1" x14ac:dyDescent="0.2">
      <c r="A48" s="60">
        <v>35</v>
      </c>
      <c r="B48" s="61" t="s">
        <v>49</v>
      </c>
      <c r="C48" s="2">
        <f t="shared" si="31"/>
        <v>-814.63608299999987</v>
      </c>
      <c r="D48" s="2">
        <v>-319.64259400000003</v>
      </c>
      <c r="E48" s="2">
        <v>-380.9028219999999</v>
      </c>
      <c r="F48" s="2">
        <v>147.29860200000005</v>
      </c>
      <c r="G48" s="2">
        <v>-261.38926899999996</v>
      </c>
      <c r="H48" s="2">
        <f t="shared" si="32"/>
        <v>-895.58975364999992</v>
      </c>
      <c r="I48" s="2">
        <v>-86.169855310000003</v>
      </c>
      <c r="J48" s="2">
        <v>-535.54269716999988</v>
      </c>
      <c r="K48" s="2">
        <v>-495.07942384</v>
      </c>
      <c r="L48" s="2">
        <v>221.20222266999991</v>
      </c>
      <c r="M48" s="2">
        <v>136.90717298000001</v>
      </c>
      <c r="N48" s="63">
        <v>35</v>
      </c>
    </row>
    <row r="49" spans="1:14" ht="12.75" customHeight="1" x14ac:dyDescent="0.2">
      <c r="A49" s="60">
        <v>36</v>
      </c>
      <c r="B49" s="61" t="s">
        <v>50</v>
      </c>
      <c r="C49" s="2">
        <f>C50+C51+C52+C53</f>
        <v>-570.24259600000028</v>
      </c>
      <c r="D49" s="2">
        <f t="shared" ref="D49:G49" si="33">D50+D51+D52+D53</f>
        <v>-864.4541509999998</v>
      </c>
      <c r="E49" s="2">
        <f t="shared" si="33"/>
        <v>-490.32153900000003</v>
      </c>
      <c r="F49" s="2">
        <f t="shared" si="33"/>
        <v>-824.21040200000004</v>
      </c>
      <c r="G49" s="2">
        <f t="shared" si="33"/>
        <v>1608.7434959999998</v>
      </c>
      <c r="H49" s="2">
        <f>H50+H51+H52+H53</f>
        <v>186.22907754999954</v>
      </c>
      <c r="I49" s="2">
        <f t="shared" ref="I49:M49" si="34">I50+I51+I52+I53</f>
        <v>636.17851801000006</v>
      </c>
      <c r="J49" s="2">
        <f t="shared" si="34"/>
        <v>1358.78119874</v>
      </c>
      <c r="K49" s="2">
        <f t="shared" si="34"/>
        <v>-1418.3772270999998</v>
      </c>
      <c r="L49" s="2">
        <f t="shared" si="34"/>
        <v>-390.3534121000003</v>
      </c>
      <c r="M49" s="2">
        <f t="shared" si="34"/>
        <v>-793.63517106999984</v>
      </c>
      <c r="N49" s="63">
        <v>36</v>
      </c>
    </row>
    <row r="50" spans="1:14" ht="12.75" customHeight="1" x14ac:dyDescent="0.2">
      <c r="A50" s="60">
        <v>37</v>
      </c>
      <c r="B50" s="61" t="s">
        <v>51</v>
      </c>
      <c r="C50" s="2">
        <f t="shared" ref="C50:C53" si="35">D50+E50+F50+G50</f>
        <v>-25.785459000000003</v>
      </c>
      <c r="D50" s="2">
        <v>-15.298431000000001</v>
      </c>
      <c r="E50" s="2">
        <v>-9.5867109999999993</v>
      </c>
      <c r="F50" s="2">
        <v>-0.67776400000000003</v>
      </c>
      <c r="G50" s="2">
        <v>-0.222553</v>
      </c>
      <c r="H50" s="2">
        <f t="shared" ref="H50:H53" si="36">I50+J50+K50+L50</f>
        <v>464.62499389000004</v>
      </c>
      <c r="I50" s="2">
        <v>-2.0358216599999985</v>
      </c>
      <c r="J50" s="2">
        <v>103.32037075999999</v>
      </c>
      <c r="K50" s="2">
        <v>454.68593414000003</v>
      </c>
      <c r="L50" s="2">
        <v>-91.345489349999994</v>
      </c>
      <c r="M50" s="2">
        <v>1.5910403099999999</v>
      </c>
      <c r="N50" s="63">
        <v>37</v>
      </c>
    </row>
    <row r="51" spans="1:14" ht="12.75" customHeight="1" x14ac:dyDescent="0.2">
      <c r="A51" s="60">
        <v>38</v>
      </c>
      <c r="B51" s="61" t="s">
        <v>52</v>
      </c>
      <c r="C51" s="2">
        <f t="shared" si="35"/>
        <v>332.97762799999998</v>
      </c>
      <c r="D51" s="2">
        <v>-111.132869</v>
      </c>
      <c r="E51" s="2">
        <v>158.79192</v>
      </c>
      <c r="F51" s="2">
        <v>77.156395000000003</v>
      </c>
      <c r="G51" s="2">
        <v>208.162182</v>
      </c>
      <c r="H51" s="2">
        <f t="shared" si="36"/>
        <v>1986.7126559999999</v>
      </c>
      <c r="I51" s="2">
        <v>-70.348702589999974</v>
      </c>
      <c r="J51" s="2">
        <v>811.22874050999997</v>
      </c>
      <c r="K51" s="2">
        <v>466.24970771000005</v>
      </c>
      <c r="L51" s="2">
        <v>779.58291037000004</v>
      </c>
      <c r="M51" s="2">
        <v>-57.896478139999992</v>
      </c>
      <c r="N51" s="63">
        <v>38</v>
      </c>
    </row>
    <row r="52" spans="1:14" ht="12.75" customHeight="1" x14ac:dyDescent="0.2">
      <c r="A52" s="60">
        <v>39</v>
      </c>
      <c r="B52" s="61" t="s">
        <v>53</v>
      </c>
      <c r="C52" s="2">
        <f t="shared" si="35"/>
        <v>-789.7671670000002</v>
      </c>
      <c r="D52" s="2">
        <v>-818.20367399999986</v>
      </c>
      <c r="E52" s="2">
        <v>-552.417776</v>
      </c>
      <c r="F52" s="2">
        <v>-931.09378100000004</v>
      </c>
      <c r="G52" s="2">
        <v>1511.9480639999999</v>
      </c>
      <c r="H52" s="2">
        <f t="shared" si="36"/>
        <v>-2253.2491135300002</v>
      </c>
      <c r="I52" s="2">
        <v>565.94679456999995</v>
      </c>
      <c r="J52" s="2">
        <v>632.18674971000019</v>
      </c>
      <c r="K52" s="2">
        <v>-2452.3767225199999</v>
      </c>
      <c r="L52" s="2">
        <v>-999.00593529000037</v>
      </c>
      <c r="M52" s="2">
        <v>-797.7107850299999</v>
      </c>
      <c r="N52" s="63">
        <v>39</v>
      </c>
    </row>
    <row r="53" spans="1:14" ht="12.75" customHeight="1" x14ac:dyDescent="0.2">
      <c r="A53" s="60">
        <v>40</v>
      </c>
      <c r="B53" s="61" t="s">
        <v>54</v>
      </c>
      <c r="C53" s="2">
        <f t="shared" si="35"/>
        <v>-87.667597999999998</v>
      </c>
      <c r="D53" s="2">
        <v>80.180823000000004</v>
      </c>
      <c r="E53" s="2">
        <v>-87.108972000000009</v>
      </c>
      <c r="F53" s="2">
        <v>30.404748000000001</v>
      </c>
      <c r="G53" s="2">
        <v>-111.14419699999999</v>
      </c>
      <c r="H53" s="2">
        <f t="shared" si="36"/>
        <v>-11.859458810000021</v>
      </c>
      <c r="I53" s="2">
        <v>142.61624769000002</v>
      </c>
      <c r="J53" s="2">
        <v>-187.95466224000003</v>
      </c>
      <c r="K53" s="2">
        <v>113.06385356999999</v>
      </c>
      <c r="L53" s="2">
        <v>-79.584897830000003</v>
      </c>
      <c r="M53" s="2">
        <v>60.381051790000001</v>
      </c>
      <c r="N53" s="63">
        <v>40</v>
      </c>
    </row>
    <row r="54" spans="1:14" ht="12.75" customHeight="1" x14ac:dyDescent="0.2">
      <c r="A54" s="60">
        <v>41</v>
      </c>
      <c r="B54" s="61" t="s">
        <v>55</v>
      </c>
      <c r="C54" s="62">
        <f t="shared" ref="C54:M54" si="37">C33+C34</f>
        <v>3361.8327317300013</v>
      </c>
      <c r="D54" s="62">
        <f t="shared" si="37"/>
        <v>-82.78566382000156</v>
      </c>
      <c r="E54" s="62">
        <f t="shared" si="37"/>
        <v>-1118.00459649</v>
      </c>
      <c r="F54" s="62">
        <f t="shared" si="37"/>
        <v>1468.1629654000021</v>
      </c>
      <c r="G54" s="62">
        <f t="shared" si="37"/>
        <v>3094.4600266400012</v>
      </c>
      <c r="H54" s="62">
        <f t="shared" si="37"/>
        <v>6185.6697130499961</v>
      </c>
      <c r="I54" s="62">
        <f t="shared" si="37"/>
        <v>-505.65340060000142</v>
      </c>
      <c r="J54" s="62">
        <f t="shared" si="37"/>
        <v>3022.1680831199983</v>
      </c>
      <c r="K54" s="62">
        <f t="shared" si="37"/>
        <v>3414.3638912999995</v>
      </c>
      <c r="L54" s="62">
        <f t="shared" si="37"/>
        <v>254.79113922999943</v>
      </c>
      <c r="M54" s="62">
        <f t="shared" si="37"/>
        <v>669.75371743000073</v>
      </c>
      <c r="N54" s="63">
        <v>41</v>
      </c>
    </row>
    <row r="55" spans="1:14" ht="12.75" customHeight="1" x14ac:dyDescent="0.2">
      <c r="A55" s="60">
        <v>42</v>
      </c>
      <c r="B55" s="61" t="s">
        <v>56</v>
      </c>
      <c r="C55" s="62">
        <f t="shared" ref="C55:M55" si="38">-C54-C57</f>
        <v>-1403.5213177300013</v>
      </c>
      <c r="D55" s="62">
        <f t="shared" si="38"/>
        <v>-219.08916717999841</v>
      </c>
      <c r="E55" s="62">
        <f t="shared" si="38"/>
        <v>1493.0978314900001</v>
      </c>
      <c r="F55" s="62">
        <f t="shared" si="38"/>
        <v>-1127.4082034000021</v>
      </c>
      <c r="G55" s="62">
        <f t="shared" si="38"/>
        <v>-1550.1217786400011</v>
      </c>
      <c r="H55" s="62">
        <f t="shared" si="38"/>
        <v>-542.68813584999589</v>
      </c>
      <c r="I55" s="62">
        <f t="shared" si="38"/>
        <v>-225.56940365999856</v>
      </c>
      <c r="J55" s="62">
        <f t="shared" si="38"/>
        <v>171.88042104000124</v>
      </c>
      <c r="K55" s="62">
        <f t="shared" si="38"/>
        <v>56.477924850000818</v>
      </c>
      <c r="L55" s="62">
        <f t="shared" si="38"/>
        <v>-545.47707807999927</v>
      </c>
      <c r="M55" s="62">
        <f t="shared" si="38"/>
        <v>-1261.8260292800007</v>
      </c>
      <c r="N55" s="63">
        <v>42</v>
      </c>
    </row>
    <row r="56" spans="1:14" ht="12.75" customHeight="1" x14ac:dyDescent="0.2">
      <c r="A56" s="60">
        <v>43</v>
      </c>
      <c r="B56" s="61" t="s">
        <v>57</v>
      </c>
      <c r="C56" s="62">
        <f t="shared" ref="C56:M56" si="39">C54+C55</f>
        <v>1958.311414</v>
      </c>
      <c r="D56" s="62">
        <f t="shared" si="39"/>
        <v>-301.87483099999997</v>
      </c>
      <c r="E56" s="62">
        <f t="shared" si="39"/>
        <v>375.09323500000005</v>
      </c>
      <c r="F56" s="62">
        <f t="shared" si="39"/>
        <v>340.75476200000003</v>
      </c>
      <c r="G56" s="62">
        <f t="shared" si="39"/>
        <v>1544.338248</v>
      </c>
      <c r="H56" s="62">
        <f t="shared" si="39"/>
        <v>5642.9815772000002</v>
      </c>
      <c r="I56" s="62">
        <f t="shared" si="39"/>
        <v>-731.22280425999998</v>
      </c>
      <c r="J56" s="62">
        <f t="shared" si="39"/>
        <v>3194.0485041599995</v>
      </c>
      <c r="K56" s="62">
        <f t="shared" si="39"/>
        <v>3470.8418161500003</v>
      </c>
      <c r="L56" s="62">
        <f t="shared" si="39"/>
        <v>-290.68593884999984</v>
      </c>
      <c r="M56" s="62">
        <f t="shared" si="39"/>
        <v>-592.07231185000001</v>
      </c>
      <c r="N56" s="63">
        <v>43</v>
      </c>
    </row>
    <row r="57" spans="1:14" ht="12.75" customHeight="1" x14ac:dyDescent="0.2">
      <c r="A57" s="60">
        <v>44</v>
      </c>
      <c r="B57" s="61" t="s">
        <v>58</v>
      </c>
      <c r="C57" s="62">
        <f>C58+C59+C60</f>
        <v>-1958.311414</v>
      </c>
      <c r="D57" s="62">
        <f t="shared" ref="D57:G57" si="40">D58+D59+D60</f>
        <v>301.87483099999997</v>
      </c>
      <c r="E57" s="62">
        <f t="shared" si="40"/>
        <v>-375.09323499999999</v>
      </c>
      <c r="F57" s="62">
        <f t="shared" si="40"/>
        <v>-340.75476200000003</v>
      </c>
      <c r="G57" s="62">
        <f t="shared" si="40"/>
        <v>-1544.338248</v>
      </c>
      <c r="H57" s="62">
        <f>H58+H59+H60</f>
        <v>-5642.9815772000002</v>
      </c>
      <c r="I57" s="62">
        <f t="shared" ref="I57:M57" si="41">I58+I59+I60</f>
        <v>731.22280425999998</v>
      </c>
      <c r="J57" s="62">
        <f t="shared" si="41"/>
        <v>-3194.0485041599995</v>
      </c>
      <c r="K57" s="62">
        <f t="shared" si="41"/>
        <v>-3470.8418161500003</v>
      </c>
      <c r="L57" s="62">
        <f t="shared" si="41"/>
        <v>290.68593884999984</v>
      </c>
      <c r="M57" s="62">
        <f t="shared" si="41"/>
        <v>592.07231185000001</v>
      </c>
      <c r="N57" s="63">
        <v>44</v>
      </c>
    </row>
    <row r="58" spans="1:14" ht="12.75" customHeight="1" x14ac:dyDescent="0.2">
      <c r="A58" s="60">
        <v>45</v>
      </c>
      <c r="B58" s="61" t="s">
        <v>59</v>
      </c>
      <c r="C58" s="2">
        <f t="shared" ref="C58:C60" si="42">D58+E58+F58+G58</f>
        <v>-1227.1364779999999</v>
      </c>
      <c r="D58" s="2">
        <v>214.54717699999998</v>
      </c>
      <c r="E58" s="2">
        <v>-219.05812299999999</v>
      </c>
      <c r="F58" s="2">
        <v>-366.04648900000001</v>
      </c>
      <c r="G58" s="2">
        <v>-856.57904299999996</v>
      </c>
      <c r="H58" s="2">
        <f t="shared" ref="H58:H60" si="43">I58+J58+K58+L58</f>
        <v>-5550.2990898200005</v>
      </c>
      <c r="I58" s="2">
        <v>917.26926772000002</v>
      </c>
      <c r="J58" s="2">
        <v>-2690.2399072999997</v>
      </c>
      <c r="K58" s="2">
        <v>-4139.4189784200007</v>
      </c>
      <c r="L58" s="2">
        <v>362.09052817999986</v>
      </c>
      <c r="M58" s="2">
        <v>789.09434454999996</v>
      </c>
      <c r="N58" s="63">
        <v>45</v>
      </c>
    </row>
    <row r="59" spans="1:14" ht="12.75" customHeight="1" x14ac:dyDescent="0.2">
      <c r="A59" s="60">
        <v>46</v>
      </c>
      <c r="B59" s="61" t="s">
        <v>60</v>
      </c>
      <c r="C59" s="2">
        <f t="shared" si="42"/>
        <v>0</v>
      </c>
      <c r="D59" s="3">
        <v>0</v>
      </c>
      <c r="E59" s="3">
        <v>0</v>
      </c>
      <c r="F59" s="3">
        <v>0</v>
      </c>
      <c r="G59" s="3">
        <v>0</v>
      </c>
      <c r="H59" s="2">
        <f t="shared" si="43"/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63">
        <v>46</v>
      </c>
    </row>
    <row r="60" spans="1:14" ht="12.75" customHeight="1" x14ac:dyDescent="0.2">
      <c r="A60" s="60">
        <v>47</v>
      </c>
      <c r="B60" s="61" t="s">
        <v>61</v>
      </c>
      <c r="C60" s="2">
        <f t="shared" si="42"/>
        <v>-731.17493600000012</v>
      </c>
      <c r="D60" s="2">
        <v>87.327653999999995</v>
      </c>
      <c r="E60" s="2">
        <v>-156.035112</v>
      </c>
      <c r="F60" s="2">
        <v>25.29172699999998</v>
      </c>
      <c r="G60" s="2">
        <v>-687.75920500000007</v>
      </c>
      <c r="H60" s="2">
        <f t="shared" si="43"/>
        <v>-92.682487379999856</v>
      </c>
      <c r="I60" s="2">
        <v>-186.04646345999998</v>
      </c>
      <c r="J60" s="2">
        <v>-503.80859686000002</v>
      </c>
      <c r="K60" s="2">
        <v>668.57716227000014</v>
      </c>
      <c r="L60" s="2">
        <v>-71.404589329999993</v>
      </c>
      <c r="M60" s="2">
        <v>-197.02203270000001</v>
      </c>
      <c r="N60" s="63">
        <v>47</v>
      </c>
    </row>
    <row r="61" spans="1:14" ht="6" customHeight="1" x14ac:dyDescent="0.2">
      <c r="A61" s="64"/>
      <c r="B61" s="65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66"/>
    </row>
    <row r="62" spans="1:14" ht="6" customHeight="1" x14ac:dyDescent="0.2">
      <c r="B62" s="67"/>
      <c r="C62" s="6"/>
      <c r="D62" s="7"/>
      <c r="E62" s="7"/>
      <c r="F62" s="7"/>
      <c r="G62" s="7"/>
      <c r="H62" s="7"/>
      <c r="I62" s="7"/>
      <c r="J62" s="7"/>
      <c r="K62" s="7"/>
      <c r="L62" s="7"/>
      <c r="M62" s="7"/>
    </row>
    <row r="63" spans="1:14" ht="12.75" customHeight="1" x14ac:dyDescent="0.2">
      <c r="A63" s="8" t="s">
        <v>62</v>
      </c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1:14" ht="12.75" customHeight="1" x14ac:dyDescent="0.2">
      <c r="A64" s="26" t="s">
        <v>10</v>
      </c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</row>
    <row r="65" spans="1:13" ht="12.75" customHeight="1" x14ac:dyDescent="0.2">
      <c r="A65" s="8" t="s">
        <v>16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</row>
    <row r="66" spans="1:13" ht="12.75" customHeight="1" x14ac:dyDescent="0.2">
      <c r="A66" s="26" t="s">
        <v>11</v>
      </c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</row>
    <row r="67" spans="1:13" ht="12.75" customHeight="1" x14ac:dyDescent="0.2">
      <c r="A67" s="26" t="s">
        <v>12</v>
      </c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</row>
    <row r="68" spans="1:13" ht="12.75" customHeight="1" x14ac:dyDescent="0.2"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</row>
    <row r="69" spans="1:13" ht="12.75" customHeight="1" x14ac:dyDescent="0.2"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</row>
    <row r="70" spans="1:13" ht="12.75" customHeight="1" x14ac:dyDescent="0.2"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</row>
    <row r="71" spans="1:13" ht="12.75" customHeight="1" x14ac:dyDescent="0.2"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</row>
    <row r="72" spans="1:13" ht="12.75" customHeight="1" x14ac:dyDescent="0.2"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</row>
    <row r="73" spans="1:13" ht="12.75" customHeight="1" x14ac:dyDescent="0.2"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</row>
    <row r="74" spans="1:13" ht="12.75" customHeight="1" x14ac:dyDescent="0.2"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</row>
    <row r="75" spans="1:13" ht="12.75" customHeight="1" x14ac:dyDescent="0.2"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</row>
    <row r="76" spans="1:13" ht="12.75" customHeight="1" x14ac:dyDescent="0.2"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</row>
    <row r="77" spans="1:13" ht="12.75" customHeight="1" x14ac:dyDescent="0.2"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</row>
    <row r="78" spans="1:13" ht="12.75" customHeight="1" x14ac:dyDescent="0.2"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</row>
    <row r="79" spans="1:13" ht="12.75" customHeight="1" x14ac:dyDescent="0.2"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</row>
    <row r="80" spans="1:13" ht="12.75" customHeight="1" x14ac:dyDescent="0.2"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</row>
    <row r="81" spans="3:13" ht="12.75" customHeight="1" x14ac:dyDescent="0.2"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</row>
    <row r="82" spans="3:13" ht="12.75" customHeight="1" x14ac:dyDescent="0.2"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</row>
    <row r="83" spans="3:13" ht="12.75" customHeight="1" x14ac:dyDescent="0.2"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</row>
    <row r="84" spans="3:13" ht="12.75" customHeight="1" x14ac:dyDescent="0.2"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</row>
    <row r="85" spans="3:13" ht="12.75" customHeight="1" x14ac:dyDescent="0.2"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</row>
    <row r="86" spans="3:13" ht="12.75" customHeight="1" x14ac:dyDescent="0.2">
      <c r="C86" s="7"/>
      <c r="D86" s="11"/>
      <c r="E86" s="11"/>
      <c r="F86" s="11"/>
      <c r="G86" s="11"/>
      <c r="H86" s="7"/>
      <c r="I86" s="7"/>
      <c r="J86" s="7"/>
      <c r="K86" s="7"/>
      <c r="L86" s="7"/>
      <c r="M86" s="7"/>
    </row>
    <row r="87" spans="3:13" ht="12.75" customHeight="1" x14ac:dyDescent="0.2"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</row>
    <row r="88" spans="3:13" ht="12.75" customHeight="1" x14ac:dyDescent="0.2"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</row>
    <row r="89" spans="3:13" ht="12.75" customHeight="1" x14ac:dyDescent="0.2"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</row>
    <row r="90" spans="3:13" ht="12.75" customHeight="1" x14ac:dyDescent="0.2"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</row>
    <row r="91" spans="3:13" ht="12.75" customHeight="1" x14ac:dyDescent="0.2"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</row>
    <row r="92" spans="3:13" ht="12.75" customHeight="1" x14ac:dyDescent="0.2"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</row>
    <row r="93" spans="3:13" ht="12.75" customHeight="1" x14ac:dyDescent="0.2"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</row>
    <row r="94" spans="3:13" ht="12.75" customHeight="1" x14ac:dyDescent="0.2"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</row>
    <row r="95" spans="3:13" ht="12.75" customHeight="1" x14ac:dyDescent="0.2"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</row>
    <row r="96" spans="3:13" ht="12.75" customHeight="1" x14ac:dyDescent="0.2"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3:13" ht="12.75" customHeight="1" x14ac:dyDescent="0.2"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</row>
    <row r="98" spans="3:13" ht="12.75" customHeight="1" x14ac:dyDescent="0.2"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</row>
    <row r="99" spans="3:13" ht="12.75" customHeight="1" x14ac:dyDescent="0.2"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</row>
    <row r="100" spans="3:13" ht="12.75" customHeight="1" x14ac:dyDescent="0.2"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</row>
    <row r="101" spans="3:13" ht="12.75" customHeight="1" x14ac:dyDescent="0.2"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</row>
    <row r="102" spans="3:13" ht="12.75" customHeight="1" x14ac:dyDescent="0.2"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</row>
    <row r="103" spans="3:13" ht="12.75" customHeight="1" x14ac:dyDescent="0.2"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3:13" ht="12.75" customHeight="1" x14ac:dyDescent="0.2"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</row>
    <row r="105" spans="3:13" ht="12.75" customHeight="1" x14ac:dyDescent="0.2"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</row>
    <row r="106" spans="3:13" ht="12.75" customHeight="1" x14ac:dyDescent="0.2"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</row>
    <row r="107" spans="3:13" ht="12.75" customHeight="1" x14ac:dyDescent="0.2"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</row>
    <row r="108" spans="3:13" ht="12.75" customHeight="1" x14ac:dyDescent="0.2"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</row>
    <row r="109" spans="3:13" ht="12.75" customHeight="1" x14ac:dyDescent="0.2">
      <c r="C109" s="69"/>
      <c r="D109" s="69"/>
      <c r="E109" s="69"/>
      <c r="F109" s="69"/>
      <c r="G109" s="69"/>
      <c r="H109" s="69"/>
      <c r="I109" s="69"/>
      <c r="J109" s="69"/>
      <c r="K109" s="69"/>
      <c r="L109" s="69"/>
      <c r="M109" s="69"/>
    </row>
    <row r="110" spans="3:13" ht="12.75" customHeight="1" x14ac:dyDescent="0.2"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</row>
    <row r="111" spans="3:13" ht="12.75" customHeight="1" x14ac:dyDescent="0.2">
      <c r="C111" s="70"/>
      <c r="D111" s="70"/>
      <c r="E111" s="70"/>
      <c r="F111" s="70"/>
      <c r="G111" s="70"/>
      <c r="H111" s="68"/>
      <c r="I111" s="68"/>
      <c r="J111" s="68"/>
      <c r="K111" s="68"/>
      <c r="L111" s="68"/>
      <c r="M111" s="68"/>
    </row>
    <row r="112" spans="3:13" ht="12.75" customHeight="1" x14ac:dyDescent="0.2">
      <c r="C112" s="69"/>
      <c r="D112" s="69"/>
      <c r="E112" s="69"/>
      <c r="F112" s="69"/>
      <c r="G112" s="69"/>
      <c r="H112" s="69"/>
      <c r="I112" s="69"/>
      <c r="J112" s="69"/>
      <c r="K112" s="69"/>
      <c r="L112" s="69"/>
      <c r="M112" s="69"/>
    </row>
    <row r="113" spans="3:13" ht="12.75" customHeight="1" x14ac:dyDescent="0.2">
      <c r="C113" s="69"/>
      <c r="D113" s="69"/>
      <c r="E113" s="69"/>
      <c r="F113" s="69"/>
      <c r="G113" s="69"/>
      <c r="H113" s="69"/>
      <c r="I113" s="69"/>
      <c r="J113" s="69"/>
      <c r="K113" s="69"/>
      <c r="L113" s="69"/>
      <c r="M113" s="69"/>
    </row>
    <row r="114" spans="3:13" ht="12.75" customHeight="1" x14ac:dyDescent="0.2">
      <c r="C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</row>
  </sheetData>
  <mergeCells count="18">
    <mergeCell ref="H11:H12"/>
    <mergeCell ref="I11:L11"/>
    <mergeCell ref="A8:A12"/>
    <mergeCell ref="C8:G8"/>
    <mergeCell ref="H8:M8"/>
    <mergeCell ref="N8:N12"/>
    <mergeCell ref="C9:G9"/>
    <mergeCell ref="H9:M9"/>
    <mergeCell ref="C10:G10"/>
    <mergeCell ref="H10:L10"/>
    <mergeCell ref="C11:C12"/>
    <mergeCell ref="D11:G11"/>
    <mergeCell ref="A1:G1"/>
    <mergeCell ref="H1:N1"/>
    <mergeCell ref="A2:G2"/>
    <mergeCell ref="H2:N2"/>
    <mergeCell ref="A3:G3"/>
    <mergeCell ref="H3:N3"/>
  </mergeCells>
  <printOptions horizontalCentered="1"/>
  <pageMargins left="0.74803149606299213" right="0.74803149606299213" top="0.98425196850393704" bottom="0.98425196850393704" header="0.31496062992125984" footer="0.31496062992125984"/>
  <pageSetup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 PA</vt:lpstr>
      <vt:lpstr>'Cuadro 2 PA'!Área_de_impresión</vt:lpstr>
      <vt:lpstr>'Cuadro 2 PA'!Títulos_a_imprimir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2021-06-08T16:28:16Z</cp:lastPrinted>
  <dcterms:created xsi:type="dcterms:W3CDTF">2018-11-21T20:09:16Z</dcterms:created>
  <dcterms:modified xsi:type="dcterms:W3CDTF">2021-07-30T20:43:39Z</dcterms:modified>
</cp:coreProperties>
</file>